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7020" windowHeight="8955" tabRatio="863"/>
  </bookViews>
  <sheets>
    <sheet name="VLOOKUP Intro" sheetId="40" r:id="rId1"/>
    <sheet name="VLOOKUP" sheetId="16" r:id="rId2"/>
    <sheet name="VLOOKUP Master List" sheetId="29" r:id="rId3"/>
    <sheet name="VLOOKUP Find Missing" sheetId="30" r:id="rId4"/>
    <sheet name="HLOOKUP Intro" sheetId="41" r:id="rId5"/>
    <sheet name="HLOOKUP" sheetId="19" r:id="rId6"/>
    <sheet name="LEFT Function Intro" sheetId="32" r:id="rId7"/>
    <sheet name="FIND Function Intro" sheetId="33" r:id="rId8"/>
    <sheet name="LEFT_FIND Together Intro" sheetId="34" r:id="rId9"/>
    <sheet name="LEFT_FIND Together" sheetId="18" r:id="rId10"/>
    <sheet name="INDEX Intro" sheetId="35" r:id="rId11"/>
    <sheet name="MATCH Intro" sheetId="36" r:id="rId12"/>
    <sheet name="INDEX_MATCH Vertical" sheetId="38" r:id="rId13"/>
    <sheet name="INDEX_MATCH Horizontal" sheetId="42" r:id="rId14"/>
  </sheets>
  <externalReferences>
    <externalReference r:id="rId15"/>
  </externalReferences>
  <definedNames>
    <definedName name="Daily_Rate">[1]Names!$E$2</definedName>
    <definedName name="EmployeeIDs">'INDEX_MATCH Horizontal'!$C$7:$S$7</definedName>
    <definedName name="EmployeeList">HLOOKUP!$C$7:$S$16</definedName>
    <definedName name="EmployeePayroll">'INDEX_MATCH Horizontal'!$C$7:$S$16</definedName>
    <definedName name="Widget_Inventory">'INDEX_MATCH Vertical'!$C$4:$G$196</definedName>
    <definedName name="Widgets">'INDEX_MATCH Vertical'!$C$4:$C$196</definedName>
  </definedNames>
  <calcPr calcId="145621"/>
</workbook>
</file>

<file path=xl/calcChain.xml><?xml version="1.0" encoding="utf-8"?>
<calcChain xmlns="http://schemas.openxmlformats.org/spreadsheetml/2006/main">
  <c r="B4" i="42" l="1"/>
  <c r="J5" i="38"/>
  <c r="S16" i="42" l="1"/>
  <c r="R16" i="42"/>
  <c r="Q16" i="42"/>
  <c r="P16" i="42"/>
  <c r="O16" i="42"/>
  <c r="N16" i="42"/>
  <c r="M16" i="42"/>
  <c r="L16" i="42"/>
  <c r="K16" i="42"/>
  <c r="J16" i="42"/>
  <c r="I16" i="42"/>
  <c r="H16" i="42"/>
  <c r="G16" i="42"/>
  <c r="F16" i="42"/>
  <c r="E16" i="42"/>
  <c r="D16" i="42"/>
  <c r="C16" i="42"/>
  <c r="D10" i="41"/>
  <c r="C10" i="41"/>
  <c r="D12" i="40"/>
  <c r="C11" i="36"/>
  <c r="C10" i="36"/>
  <c r="G196" i="38"/>
  <c r="G195" i="38"/>
  <c r="G194" i="38"/>
  <c r="G193" i="38"/>
  <c r="G192" i="38"/>
  <c r="G191" i="38"/>
  <c r="G190" i="38"/>
  <c r="G189" i="38"/>
  <c r="G188" i="38"/>
  <c r="G187" i="38"/>
  <c r="G186" i="38"/>
  <c r="G185" i="38"/>
  <c r="G184" i="38"/>
  <c r="G183" i="38"/>
  <c r="G182" i="38"/>
  <c r="G181" i="38"/>
  <c r="G180" i="38"/>
  <c r="G179" i="38"/>
  <c r="G178" i="38"/>
  <c r="G177" i="38"/>
  <c r="G176" i="38"/>
  <c r="G175" i="38"/>
  <c r="G174" i="38"/>
  <c r="G173" i="38"/>
  <c r="G172" i="38"/>
  <c r="G171" i="38"/>
  <c r="G170" i="38"/>
  <c r="G169" i="38"/>
  <c r="G168" i="38"/>
  <c r="G167" i="38"/>
  <c r="G166" i="38"/>
  <c r="G165" i="38"/>
  <c r="G164" i="38"/>
  <c r="G163" i="38"/>
  <c r="G162" i="38"/>
  <c r="G161" i="38"/>
  <c r="G160" i="38"/>
  <c r="G159" i="38"/>
  <c r="G158" i="38"/>
  <c r="G157" i="38"/>
  <c r="G156" i="38"/>
  <c r="G155" i="38"/>
  <c r="G154" i="38"/>
  <c r="G153" i="38"/>
  <c r="G152" i="38"/>
  <c r="G151" i="38"/>
  <c r="G150" i="38"/>
  <c r="G149" i="38"/>
  <c r="G148" i="38"/>
  <c r="G147" i="38"/>
  <c r="G146" i="38"/>
  <c r="G145" i="38"/>
  <c r="G144" i="38"/>
  <c r="G143" i="38"/>
  <c r="G142" i="38"/>
  <c r="G141" i="38"/>
  <c r="G140" i="38"/>
  <c r="G139" i="38"/>
  <c r="G138" i="38"/>
  <c r="G137" i="38"/>
  <c r="G136" i="38"/>
  <c r="G135" i="38"/>
  <c r="G134" i="38"/>
  <c r="G133" i="38"/>
  <c r="G132" i="38"/>
  <c r="G131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8" i="38"/>
  <c r="G117" i="38"/>
  <c r="G116" i="38"/>
  <c r="G115" i="38"/>
  <c r="G114" i="38"/>
  <c r="G113" i="38"/>
  <c r="G112" i="38"/>
  <c r="G111" i="38"/>
  <c r="G110" i="38"/>
  <c r="G109" i="38"/>
  <c r="G108" i="38"/>
  <c r="G107" i="38"/>
  <c r="G106" i="38"/>
  <c r="G105" i="38"/>
  <c r="G104" i="38"/>
  <c r="G103" i="38"/>
  <c r="G102" i="38"/>
  <c r="G101" i="38"/>
  <c r="G100" i="38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C12" i="36" l="1"/>
  <c r="C12" i="35"/>
  <c r="C11" i="35"/>
  <c r="C10" i="35"/>
  <c r="E4" i="34"/>
  <c r="E7" i="33"/>
  <c r="E6" i="33"/>
  <c r="E5" i="33"/>
  <c r="E4" i="33"/>
  <c r="E6" i="32"/>
  <c r="E7" i="32"/>
  <c r="E5" i="32"/>
  <c r="E4" i="32"/>
  <c r="L4" i="30" l="1"/>
  <c r="L5" i="30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57" i="30"/>
  <c r="L58" i="30"/>
  <c r="L59" i="30"/>
  <c r="L60" i="30"/>
  <c r="L61" i="30"/>
  <c r="L62" i="30"/>
  <c r="L63" i="30"/>
  <c r="L64" i="30"/>
  <c r="L65" i="30"/>
  <c r="L66" i="30"/>
  <c r="L67" i="30"/>
  <c r="L68" i="30"/>
  <c r="L69" i="30"/>
  <c r="L70" i="30"/>
  <c r="L71" i="30"/>
  <c r="L72" i="30"/>
  <c r="L73" i="30"/>
  <c r="L74" i="30"/>
  <c r="L75" i="30"/>
  <c r="L76" i="30"/>
  <c r="L77" i="30"/>
  <c r="L78" i="30"/>
  <c r="L79" i="30"/>
  <c r="L80" i="30"/>
  <c r="L81" i="30"/>
  <c r="L82" i="30"/>
  <c r="L83" i="30"/>
  <c r="L84" i="30"/>
  <c r="L85" i="30"/>
  <c r="L86" i="30"/>
  <c r="L87" i="30"/>
  <c r="L88" i="30"/>
  <c r="L89" i="30"/>
  <c r="L90" i="30"/>
  <c r="L91" i="30"/>
  <c r="L92" i="30"/>
  <c r="L93" i="30"/>
  <c r="L94" i="30"/>
  <c r="L95" i="30"/>
  <c r="L96" i="30"/>
  <c r="L97" i="30"/>
  <c r="L98" i="30"/>
  <c r="L99" i="30"/>
  <c r="L100" i="30"/>
  <c r="L101" i="30"/>
  <c r="L102" i="30"/>
  <c r="L103" i="30"/>
  <c r="L104" i="30"/>
  <c r="L105" i="30"/>
  <c r="L106" i="30"/>
  <c r="L107" i="30"/>
  <c r="L108" i="30"/>
  <c r="L109" i="30"/>
  <c r="L110" i="30"/>
  <c r="L111" i="30"/>
  <c r="L112" i="30"/>
  <c r="L113" i="30"/>
  <c r="L114" i="30"/>
  <c r="L115" i="30"/>
  <c r="L116" i="30"/>
  <c r="L117" i="30"/>
  <c r="L118" i="30"/>
  <c r="L119" i="30"/>
  <c r="L120" i="30"/>
  <c r="L121" i="30"/>
  <c r="L122" i="30"/>
  <c r="L123" i="30"/>
  <c r="L124" i="30"/>
  <c r="L125" i="30"/>
  <c r="L126" i="30"/>
  <c r="L127" i="30"/>
  <c r="L128" i="30"/>
  <c r="L129" i="30"/>
  <c r="L130" i="30"/>
  <c r="L131" i="30"/>
  <c r="L132" i="30"/>
  <c r="L133" i="30"/>
  <c r="L134" i="30"/>
  <c r="L135" i="30"/>
  <c r="L136" i="30"/>
  <c r="L137" i="30"/>
  <c r="L138" i="30"/>
  <c r="L139" i="30"/>
  <c r="L140" i="30"/>
  <c r="L141" i="30"/>
  <c r="L142" i="30"/>
  <c r="L143" i="30"/>
  <c r="L144" i="30"/>
  <c r="L145" i="30"/>
  <c r="L146" i="30"/>
  <c r="L147" i="30"/>
  <c r="L148" i="30"/>
  <c r="L149" i="30"/>
  <c r="L150" i="30"/>
  <c r="L151" i="30"/>
  <c r="L152" i="30"/>
  <c r="L153" i="30"/>
  <c r="L154" i="30"/>
  <c r="L155" i="30"/>
  <c r="L156" i="30"/>
  <c r="L157" i="30"/>
  <c r="L158" i="30"/>
  <c r="L159" i="30"/>
  <c r="L160" i="30"/>
  <c r="L161" i="30"/>
  <c r="L162" i="30"/>
  <c r="L163" i="30"/>
  <c r="L164" i="30"/>
  <c r="L165" i="30"/>
  <c r="L166" i="30"/>
  <c r="L167" i="30"/>
  <c r="L168" i="30"/>
  <c r="L169" i="30"/>
  <c r="L170" i="30"/>
  <c r="L171" i="30"/>
  <c r="L172" i="30"/>
  <c r="L173" i="30"/>
  <c r="L174" i="30"/>
  <c r="L175" i="30"/>
  <c r="L176" i="30"/>
  <c r="L177" i="30"/>
  <c r="L178" i="30"/>
  <c r="L179" i="30"/>
  <c r="L180" i="30"/>
  <c r="L181" i="30"/>
  <c r="L182" i="30"/>
  <c r="L183" i="30"/>
  <c r="L184" i="30"/>
  <c r="L185" i="30"/>
  <c r="L186" i="30"/>
  <c r="L187" i="30"/>
  <c r="L188" i="30"/>
  <c r="L189" i="30"/>
  <c r="L190" i="30"/>
  <c r="L191" i="30"/>
  <c r="L192" i="30"/>
  <c r="L193" i="30"/>
  <c r="L194" i="30"/>
  <c r="P7" i="29" l="1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P36" i="29"/>
  <c r="P37" i="29"/>
  <c r="P38" i="29"/>
  <c r="P39" i="29"/>
  <c r="P40" i="29"/>
  <c r="P41" i="29"/>
  <c r="P42" i="29"/>
  <c r="P43" i="29"/>
  <c r="P44" i="29"/>
  <c r="P45" i="29"/>
  <c r="P46" i="29"/>
  <c r="P47" i="29"/>
  <c r="P48" i="29"/>
  <c r="P49" i="29"/>
  <c r="P50" i="29"/>
  <c r="P51" i="29"/>
  <c r="P52" i="29"/>
  <c r="P53" i="29"/>
  <c r="P54" i="29"/>
  <c r="P55" i="29"/>
  <c r="P56" i="29"/>
  <c r="P57" i="29"/>
  <c r="P58" i="29"/>
  <c r="P59" i="29"/>
  <c r="P60" i="29"/>
  <c r="P61" i="29"/>
  <c r="P62" i="29"/>
  <c r="P63" i="29"/>
  <c r="P64" i="29"/>
  <c r="P65" i="29"/>
  <c r="P66" i="29"/>
  <c r="P67" i="29"/>
  <c r="P68" i="29"/>
  <c r="P69" i="29"/>
  <c r="P70" i="29"/>
  <c r="P71" i="29"/>
  <c r="P72" i="29"/>
  <c r="P73" i="29"/>
  <c r="P74" i="29"/>
  <c r="P75" i="29"/>
  <c r="P76" i="29"/>
  <c r="P77" i="29"/>
  <c r="P78" i="29"/>
  <c r="P79" i="29"/>
  <c r="P80" i="29"/>
  <c r="P81" i="29"/>
  <c r="P82" i="29"/>
  <c r="P83" i="29"/>
  <c r="P84" i="29"/>
  <c r="P85" i="29"/>
  <c r="P86" i="29"/>
  <c r="P87" i="29"/>
  <c r="P88" i="29"/>
  <c r="P89" i="29"/>
  <c r="P90" i="29"/>
  <c r="P91" i="29"/>
  <c r="P92" i="29"/>
  <c r="P93" i="29"/>
  <c r="P94" i="29"/>
  <c r="P95" i="29"/>
  <c r="P96" i="29"/>
  <c r="P97" i="29"/>
  <c r="P98" i="29"/>
  <c r="P99" i="29"/>
  <c r="P100" i="29"/>
  <c r="P101" i="29"/>
  <c r="P102" i="29"/>
  <c r="P103" i="29"/>
  <c r="P104" i="29"/>
  <c r="P105" i="29"/>
  <c r="P106" i="29"/>
  <c r="P107" i="29"/>
  <c r="P108" i="29"/>
  <c r="P109" i="29"/>
  <c r="P110" i="29"/>
  <c r="P111" i="29"/>
  <c r="P112" i="29"/>
  <c r="P113" i="29"/>
  <c r="P114" i="29"/>
  <c r="P115" i="29"/>
  <c r="P116" i="29"/>
  <c r="P117" i="29"/>
  <c r="P118" i="29"/>
  <c r="P119" i="29"/>
  <c r="P120" i="29"/>
  <c r="P121" i="29"/>
  <c r="P122" i="29"/>
  <c r="P123" i="29"/>
  <c r="P124" i="29"/>
  <c r="P125" i="29"/>
  <c r="P126" i="29"/>
  <c r="P127" i="29"/>
  <c r="P128" i="29"/>
  <c r="P129" i="29"/>
  <c r="P130" i="29"/>
  <c r="P131" i="29"/>
  <c r="P132" i="29"/>
  <c r="P133" i="29"/>
  <c r="P134" i="29"/>
  <c r="P135" i="29"/>
  <c r="P136" i="29"/>
  <c r="P137" i="29"/>
  <c r="P138" i="29"/>
  <c r="P139" i="29"/>
  <c r="P140" i="29"/>
  <c r="P141" i="29"/>
  <c r="P142" i="29"/>
  <c r="P143" i="29"/>
  <c r="P144" i="29"/>
  <c r="P145" i="29"/>
  <c r="P146" i="29"/>
  <c r="P147" i="29"/>
  <c r="P148" i="29"/>
  <c r="P149" i="29"/>
  <c r="P150" i="29"/>
  <c r="P151" i="29"/>
  <c r="P152" i="29"/>
  <c r="P153" i="29"/>
  <c r="P154" i="29"/>
  <c r="P155" i="29"/>
  <c r="P156" i="29"/>
  <c r="P157" i="29"/>
  <c r="P158" i="29"/>
  <c r="P159" i="29"/>
  <c r="P160" i="29"/>
  <c r="P161" i="29"/>
  <c r="P162" i="29"/>
  <c r="P163" i="29"/>
  <c r="P164" i="29"/>
  <c r="P165" i="29"/>
  <c r="P166" i="29"/>
  <c r="P167" i="29"/>
  <c r="P168" i="29"/>
  <c r="P169" i="29"/>
  <c r="P170" i="29"/>
  <c r="P171" i="29"/>
  <c r="P172" i="29"/>
  <c r="P173" i="29"/>
  <c r="P174" i="29"/>
  <c r="P175" i="29"/>
  <c r="P176" i="29"/>
  <c r="P177" i="29"/>
  <c r="P178" i="29"/>
  <c r="P179" i="29"/>
  <c r="P180" i="29"/>
  <c r="P181" i="29"/>
  <c r="P182" i="29"/>
  <c r="P183" i="29"/>
  <c r="P184" i="29"/>
  <c r="P185" i="29"/>
  <c r="P186" i="29"/>
  <c r="P187" i="29"/>
  <c r="P188" i="29"/>
  <c r="P189" i="29"/>
  <c r="P190" i="29"/>
  <c r="P191" i="29"/>
  <c r="P192" i="29"/>
  <c r="P193" i="29"/>
  <c r="P194" i="29"/>
  <c r="P195" i="29"/>
  <c r="P196" i="29"/>
  <c r="P6" i="29"/>
  <c r="AA196" i="29"/>
  <c r="AA195" i="29"/>
  <c r="AA194" i="29"/>
  <c r="AA193" i="29"/>
  <c r="AA192" i="29"/>
  <c r="AA191" i="29"/>
  <c r="AA190" i="29"/>
  <c r="AA189" i="29"/>
  <c r="AA188" i="29"/>
  <c r="AA187" i="29"/>
  <c r="AA186" i="29"/>
  <c r="AA185" i="29"/>
  <c r="AA184" i="29"/>
  <c r="AA183" i="29"/>
  <c r="AA182" i="29"/>
  <c r="AA181" i="29"/>
  <c r="AA180" i="29"/>
  <c r="AA179" i="29"/>
  <c r="AA178" i="29"/>
  <c r="AA177" i="29"/>
  <c r="AA176" i="29"/>
  <c r="AA175" i="29"/>
  <c r="AA174" i="29"/>
  <c r="AA173" i="29"/>
  <c r="AA172" i="29"/>
  <c r="AA171" i="29"/>
  <c r="AA170" i="29"/>
  <c r="AA169" i="29"/>
  <c r="AA168" i="29"/>
  <c r="AA167" i="29"/>
  <c r="AA166" i="29"/>
  <c r="AA165" i="29"/>
  <c r="AA164" i="29"/>
  <c r="AA163" i="29"/>
  <c r="AA162" i="29"/>
  <c r="AA161" i="29"/>
  <c r="AA160" i="29"/>
  <c r="AA159" i="29"/>
  <c r="AA158" i="29"/>
  <c r="AA157" i="29"/>
  <c r="AA156" i="29"/>
  <c r="AA155" i="29"/>
  <c r="AA154" i="29"/>
  <c r="AA153" i="29"/>
  <c r="AA152" i="29"/>
  <c r="AA151" i="29"/>
  <c r="AA150" i="29"/>
  <c r="AA149" i="29"/>
  <c r="AA148" i="29"/>
  <c r="AA147" i="29"/>
  <c r="AA146" i="29"/>
  <c r="AA145" i="29"/>
  <c r="AA144" i="29"/>
  <c r="AA143" i="29"/>
  <c r="AA142" i="29"/>
  <c r="AA141" i="29"/>
  <c r="AA140" i="29"/>
  <c r="AA139" i="29"/>
  <c r="AA138" i="29"/>
  <c r="AA137" i="29"/>
  <c r="AA136" i="29"/>
  <c r="AA135" i="29"/>
  <c r="AA134" i="29"/>
  <c r="AA133" i="29"/>
  <c r="AA132" i="29"/>
  <c r="AA131" i="29"/>
  <c r="AA130" i="29"/>
  <c r="AA129" i="29"/>
  <c r="AA128" i="29"/>
  <c r="AA127" i="29"/>
  <c r="AA126" i="29"/>
  <c r="AA125" i="29"/>
  <c r="AA124" i="29"/>
  <c r="AA123" i="29"/>
  <c r="AA122" i="29"/>
  <c r="AA121" i="29"/>
  <c r="AA120" i="29"/>
  <c r="AA119" i="29"/>
  <c r="AA118" i="29"/>
  <c r="AA117" i="29"/>
  <c r="AA116" i="29"/>
  <c r="AA115" i="29"/>
  <c r="AA114" i="29"/>
  <c r="AA113" i="29"/>
  <c r="AA112" i="29"/>
  <c r="AA111" i="29"/>
  <c r="AA110" i="29"/>
  <c r="AA109" i="29"/>
  <c r="AA108" i="29"/>
  <c r="AA107" i="29"/>
  <c r="AA106" i="29"/>
  <c r="AA105" i="29"/>
  <c r="AA104" i="29"/>
  <c r="AA103" i="29"/>
  <c r="AA102" i="29"/>
  <c r="AA101" i="29"/>
  <c r="AA100" i="29"/>
  <c r="AA99" i="29"/>
  <c r="AA98" i="29"/>
  <c r="AA97" i="29"/>
  <c r="AA96" i="29"/>
  <c r="AA95" i="29"/>
  <c r="AA94" i="29"/>
  <c r="AA93" i="29"/>
  <c r="AA92" i="29"/>
  <c r="AA91" i="29"/>
  <c r="AA90" i="29"/>
  <c r="AA89" i="29"/>
  <c r="AA88" i="29"/>
  <c r="AA87" i="29"/>
  <c r="AA86" i="29"/>
  <c r="AA85" i="29"/>
  <c r="AA84" i="29"/>
  <c r="AA83" i="29"/>
  <c r="AA82" i="29"/>
  <c r="AA81" i="29"/>
  <c r="AA80" i="29"/>
  <c r="AA79" i="29"/>
  <c r="AA78" i="29"/>
  <c r="AA77" i="29"/>
  <c r="AA76" i="29"/>
  <c r="AA75" i="29"/>
  <c r="AA74" i="29"/>
  <c r="AA73" i="29"/>
  <c r="AA72" i="29"/>
  <c r="AA71" i="29"/>
  <c r="AA70" i="29"/>
  <c r="AA69" i="29"/>
  <c r="AA68" i="29"/>
  <c r="AA67" i="29"/>
  <c r="AA66" i="29"/>
  <c r="AA65" i="29"/>
  <c r="AA64" i="29"/>
  <c r="AA63" i="29"/>
  <c r="AA62" i="29"/>
  <c r="AA61" i="29"/>
  <c r="AA60" i="29"/>
  <c r="AA59" i="29"/>
  <c r="AA58" i="29"/>
  <c r="AA57" i="29"/>
  <c r="AA56" i="29"/>
  <c r="AA55" i="29"/>
  <c r="AA54" i="29"/>
  <c r="AA53" i="29"/>
  <c r="AA52" i="29"/>
  <c r="AA51" i="29"/>
  <c r="AA50" i="29"/>
  <c r="AA49" i="29"/>
  <c r="AA48" i="29"/>
  <c r="AA47" i="29"/>
  <c r="AA46" i="29"/>
  <c r="AA45" i="29"/>
  <c r="AA44" i="29"/>
  <c r="AA43" i="29"/>
  <c r="AA42" i="29"/>
  <c r="AA41" i="29"/>
  <c r="AA40" i="29"/>
  <c r="AA39" i="29"/>
  <c r="AA38" i="29"/>
  <c r="AA37" i="29"/>
  <c r="AA36" i="29"/>
  <c r="AA35" i="29"/>
  <c r="AA34" i="29"/>
  <c r="AA33" i="29"/>
  <c r="AA32" i="29"/>
  <c r="AA31" i="29"/>
  <c r="AA30" i="29"/>
  <c r="AA29" i="29"/>
  <c r="AA28" i="29"/>
  <c r="AA27" i="29"/>
  <c r="AA26" i="29"/>
  <c r="AA25" i="29"/>
  <c r="AA24" i="29"/>
  <c r="AA23" i="29"/>
  <c r="AA22" i="29"/>
  <c r="AA21" i="29"/>
  <c r="AA20" i="29"/>
  <c r="AA19" i="29"/>
  <c r="AA18" i="29"/>
  <c r="AA17" i="29"/>
  <c r="AA16" i="29"/>
  <c r="AA15" i="29"/>
  <c r="AA14" i="29"/>
  <c r="AA13" i="29"/>
  <c r="AA12" i="29"/>
  <c r="AA11" i="29"/>
  <c r="AA10" i="29"/>
  <c r="AA9" i="29"/>
  <c r="AA8" i="29"/>
  <c r="AA7" i="29"/>
  <c r="AA6" i="29"/>
  <c r="K199" i="29"/>
  <c r="K198" i="29"/>
  <c r="K197" i="29"/>
  <c r="K196" i="29"/>
  <c r="K195" i="29"/>
  <c r="K194" i="29"/>
  <c r="K193" i="29"/>
  <c r="K192" i="29"/>
  <c r="K191" i="29"/>
  <c r="K190" i="29"/>
  <c r="K189" i="29"/>
  <c r="K188" i="29"/>
  <c r="K187" i="29"/>
  <c r="K186" i="29"/>
  <c r="K185" i="29"/>
  <c r="K184" i="29"/>
  <c r="K183" i="29"/>
  <c r="K182" i="29"/>
  <c r="K181" i="29"/>
  <c r="K180" i="29"/>
  <c r="K179" i="29"/>
  <c r="K178" i="29"/>
  <c r="K177" i="29"/>
  <c r="K176" i="29"/>
  <c r="K175" i="29"/>
  <c r="K174" i="29"/>
  <c r="K173" i="29"/>
  <c r="K172" i="29"/>
  <c r="K171" i="29"/>
  <c r="K170" i="29"/>
  <c r="K169" i="29"/>
  <c r="K168" i="29"/>
  <c r="K167" i="29"/>
  <c r="K166" i="29"/>
  <c r="K165" i="29"/>
  <c r="K164" i="29"/>
  <c r="K163" i="29"/>
  <c r="K162" i="29"/>
  <c r="K161" i="29"/>
  <c r="K160" i="29"/>
  <c r="K159" i="29"/>
  <c r="K158" i="29"/>
  <c r="K157" i="29"/>
  <c r="K156" i="29"/>
  <c r="K155" i="29"/>
  <c r="K154" i="29"/>
  <c r="K153" i="29"/>
  <c r="K152" i="29"/>
  <c r="K151" i="29"/>
  <c r="K150" i="29"/>
  <c r="K149" i="29"/>
  <c r="K148" i="29"/>
  <c r="K147" i="29"/>
  <c r="K146" i="29"/>
  <c r="K145" i="29"/>
  <c r="K144" i="29"/>
  <c r="K143" i="29"/>
  <c r="K142" i="29"/>
  <c r="K141" i="29"/>
  <c r="K140" i="29"/>
  <c r="K139" i="29"/>
  <c r="K138" i="29"/>
  <c r="K137" i="29"/>
  <c r="K136" i="29"/>
  <c r="K135" i="29"/>
  <c r="K134" i="29"/>
  <c r="K133" i="29"/>
  <c r="K132" i="29"/>
  <c r="K131" i="29"/>
  <c r="K130" i="29"/>
  <c r="K129" i="29"/>
  <c r="K128" i="29"/>
  <c r="K127" i="29"/>
  <c r="K126" i="29"/>
  <c r="K125" i="29"/>
  <c r="K124" i="29"/>
  <c r="K123" i="29"/>
  <c r="K122" i="29"/>
  <c r="K121" i="29"/>
  <c r="K120" i="29"/>
  <c r="K119" i="29"/>
  <c r="K118" i="29"/>
  <c r="K117" i="29"/>
  <c r="K116" i="29"/>
  <c r="K115" i="29"/>
  <c r="K114" i="29"/>
  <c r="K113" i="29"/>
  <c r="K112" i="29"/>
  <c r="K111" i="29"/>
  <c r="K110" i="29"/>
  <c r="K109" i="29"/>
  <c r="K108" i="29"/>
  <c r="K107" i="29"/>
  <c r="K106" i="29"/>
  <c r="K105" i="29"/>
  <c r="K104" i="29"/>
  <c r="K103" i="29"/>
  <c r="K102" i="29"/>
  <c r="K101" i="29"/>
  <c r="K100" i="29"/>
  <c r="K99" i="29"/>
  <c r="K98" i="29"/>
  <c r="K97" i="29"/>
  <c r="K96" i="29"/>
  <c r="K95" i="29"/>
  <c r="K94" i="29"/>
  <c r="K93" i="29"/>
  <c r="K92" i="29"/>
  <c r="K91" i="29"/>
  <c r="K90" i="29"/>
  <c r="K89" i="29"/>
  <c r="K88" i="29"/>
  <c r="K87" i="29"/>
  <c r="K86" i="29"/>
  <c r="K85" i="29"/>
  <c r="K84" i="29"/>
  <c r="K83" i="29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K202" i="16"/>
  <c r="K201" i="16"/>
  <c r="K200" i="16"/>
  <c r="K199" i="16"/>
  <c r="K198" i="16"/>
  <c r="K197" i="16"/>
  <c r="K196" i="16"/>
  <c r="K195" i="16"/>
  <c r="K194" i="16"/>
  <c r="K193" i="16"/>
  <c r="K192" i="16"/>
  <c r="K191" i="16"/>
  <c r="K190" i="16"/>
  <c r="K189" i="16"/>
  <c r="K188" i="16"/>
  <c r="K187" i="16"/>
  <c r="K186" i="16"/>
  <c r="K185" i="16"/>
  <c r="K184" i="16"/>
  <c r="K183" i="16"/>
  <c r="K182" i="16"/>
  <c r="K181" i="16"/>
  <c r="K180" i="16"/>
  <c r="K179" i="16"/>
  <c r="K178" i="16"/>
  <c r="K177" i="16"/>
  <c r="K176" i="16"/>
  <c r="K175" i="16"/>
  <c r="K174" i="16"/>
  <c r="K173" i="16"/>
  <c r="K172" i="16"/>
  <c r="K171" i="16"/>
  <c r="K170" i="16"/>
  <c r="K169" i="16"/>
  <c r="K168" i="16"/>
  <c r="K167" i="16"/>
  <c r="K166" i="16"/>
  <c r="K165" i="16"/>
  <c r="K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</calcChain>
</file>

<file path=xl/sharedStrings.xml><?xml version="1.0" encoding="utf-8"?>
<sst xmlns="http://schemas.openxmlformats.org/spreadsheetml/2006/main" count="5746" uniqueCount="1144">
  <si>
    <t>Jan</t>
  </si>
  <si>
    <t>Employee's Pay Roll List</t>
  </si>
  <si>
    <t>EmpID</t>
  </si>
  <si>
    <t>FirstName</t>
  </si>
  <si>
    <t>LastName</t>
  </si>
  <si>
    <t>DateHired</t>
  </si>
  <si>
    <t>Dept Code</t>
  </si>
  <si>
    <t>DeptName</t>
  </si>
  <si>
    <t>Division</t>
  </si>
  <si>
    <t>Hours</t>
  </si>
  <si>
    <t>PayRate</t>
  </si>
  <si>
    <t>GrossPay</t>
  </si>
  <si>
    <t>EMP123</t>
  </si>
  <si>
    <t>Hazel</t>
  </si>
  <si>
    <t>Abdul</t>
  </si>
  <si>
    <t>TR</t>
  </si>
  <si>
    <t>Training Region</t>
  </si>
  <si>
    <t>Yakima</t>
  </si>
  <si>
    <t>EMP124</t>
  </si>
  <si>
    <t>Liza</t>
  </si>
  <si>
    <t>Able</t>
  </si>
  <si>
    <t>BF</t>
  </si>
  <si>
    <t>Backup Floor</t>
  </si>
  <si>
    <t>Bremerton</t>
  </si>
  <si>
    <t>EMP125</t>
  </si>
  <si>
    <t>Robert</t>
  </si>
  <si>
    <t>Albert</t>
  </si>
  <si>
    <t>NB</t>
  </si>
  <si>
    <t>North Bank</t>
  </si>
  <si>
    <t>Wenatchee</t>
  </si>
  <si>
    <t>EMP126</t>
  </si>
  <si>
    <t>Howard</t>
  </si>
  <si>
    <t>Alexi</t>
  </si>
  <si>
    <t>PP</t>
  </si>
  <si>
    <t>Pepper Park</t>
  </si>
  <si>
    <t>Anacortes</t>
  </si>
  <si>
    <t>EMP127</t>
  </si>
  <si>
    <t>Maxine</t>
  </si>
  <si>
    <t>Al-Sabah</t>
  </si>
  <si>
    <t>DR</t>
  </si>
  <si>
    <t>Docking Range</t>
  </si>
  <si>
    <t>Hoquiam</t>
  </si>
  <si>
    <t>EMP128</t>
  </si>
  <si>
    <t>Joe</t>
  </si>
  <si>
    <t>Alstain</t>
  </si>
  <si>
    <t>Sedro Woolley</t>
  </si>
  <si>
    <t>EMP129</t>
  </si>
  <si>
    <t>Gail</t>
  </si>
  <si>
    <t>Aruda</t>
  </si>
  <si>
    <t>Walla Walla</t>
  </si>
  <si>
    <t>EMP130</t>
  </si>
  <si>
    <t>Alyssa</t>
  </si>
  <si>
    <t>Asonte</t>
  </si>
  <si>
    <t>EMP131</t>
  </si>
  <si>
    <t>Sheryl</t>
  </si>
  <si>
    <t>Bankler</t>
  </si>
  <si>
    <t>EMP132</t>
  </si>
  <si>
    <t>Molly</t>
  </si>
  <si>
    <t>Barber</t>
  </si>
  <si>
    <t>EMP133</t>
  </si>
  <si>
    <t>Kendrick</t>
  </si>
  <si>
    <t>Barth</t>
  </si>
  <si>
    <t>EMP134</t>
  </si>
  <si>
    <t>Ellen</t>
  </si>
  <si>
    <t>Barton</t>
  </si>
  <si>
    <t>EMP135</t>
  </si>
  <si>
    <t>Felix</t>
  </si>
  <si>
    <t>Bates</t>
  </si>
  <si>
    <t>EMP136</t>
  </si>
  <si>
    <t>Mark</t>
  </si>
  <si>
    <t>Beech</t>
  </si>
  <si>
    <t>EMP137</t>
  </si>
  <si>
    <t>Allen</t>
  </si>
  <si>
    <t>Bell</t>
  </si>
  <si>
    <t>EMP138</t>
  </si>
  <si>
    <t>Ari</t>
  </si>
  <si>
    <t>Bellwood</t>
  </si>
  <si>
    <t>EMP139</t>
  </si>
  <si>
    <t>Sam</t>
  </si>
  <si>
    <t>Berg</t>
  </si>
  <si>
    <t>EMP140</t>
  </si>
  <si>
    <t>Toni</t>
  </si>
  <si>
    <t>Berwick</t>
  </si>
  <si>
    <t>EMP141</t>
  </si>
  <si>
    <t>Jeremy</t>
  </si>
  <si>
    <t>Boughton</t>
  </si>
  <si>
    <t>EMP194</t>
  </si>
  <si>
    <t>Braswell</t>
  </si>
  <si>
    <t>EMP142</t>
  </si>
  <si>
    <t>Frank</t>
  </si>
  <si>
    <t>Brwyne</t>
  </si>
  <si>
    <t>EMP143</t>
  </si>
  <si>
    <t>Ralph</t>
  </si>
  <si>
    <t>Cane</t>
  </si>
  <si>
    <t>EMP197</t>
  </si>
  <si>
    <t>Caneton</t>
  </si>
  <si>
    <t>EMP209</t>
  </si>
  <si>
    <t>Cartwright</t>
  </si>
  <si>
    <t>EMP144</t>
  </si>
  <si>
    <t>Linda</t>
  </si>
  <si>
    <t>Cash</t>
  </si>
  <si>
    <t>EMP198</t>
  </si>
  <si>
    <t>Johnny</t>
  </si>
  <si>
    <t>EMP145</t>
  </si>
  <si>
    <t>Burt</t>
  </si>
  <si>
    <t>Chu</t>
  </si>
  <si>
    <t>EMP199</t>
  </si>
  <si>
    <t>EMP146</t>
  </si>
  <si>
    <t>Matt</t>
  </si>
  <si>
    <t>Constance</t>
  </si>
  <si>
    <t>EMP147</t>
  </si>
  <si>
    <t>Brent</t>
  </si>
  <si>
    <t>Cooper</t>
  </si>
  <si>
    <t>EMP200</t>
  </si>
  <si>
    <t>EMP148</t>
  </si>
  <si>
    <t>Cortlandt</t>
  </si>
  <si>
    <t>EMP149</t>
  </si>
  <si>
    <t>Sandrae</t>
  </si>
  <si>
    <t>Corwick</t>
  </si>
  <si>
    <t>EMP150</t>
  </si>
  <si>
    <t>Phillip</t>
  </si>
  <si>
    <t>Coyne</t>
  </si>
  <si>
    <t>EMP151</t>
  </si>
  <si>
    <t>Ariel</t>
  </si>
  <si>
    <t>Cronwith</t>
  </si>
  <si>
    <t>EMP152</t>
  </si>
  <si>
    <t>Randy</t>
  </si>
  <si>
    <t>Cummins</t>
  </si>
  <si>
    <t>EMP206</t>
  </si>
  <si>
    <t>Cumminston</t>
  </si>
  <si>
    <t>EMP153</t>
  </si>
  <si>
    <t>Bobby</t>
  </si>
  <si>
    <t>Davison</t>
  </si>
  <si>
    <t>EMP201</t>
  </si>
  <si>
    <t>Mike</t>
  </si>
  <si>
    <t>EMP207</t>
  </si>
  <si>
    <t>Roberta</t>
  </si>
  <si>
    <t>EMP154</t>
  </si>
  <si>
    <t>Donald</t>
  </si>
  <si>
    <t>Dixon-Waite</t>
  </si>
  <si>
    <t>EMP155</t>
  </si>
  <si>
    <t>Dorfberg</t>
  </si>
  <si>
    <t>EMP156</t>
  </si>
  <si>
    <t>Nate</t>
  </si>
  <si>
    <t>Farley</t>
  </si>
  <si>
    <t>EMP210</t>
  </si>
  <si>
    <t>Nathalie</t>
  </si>
  <si>
    <t>EMP157</t>
  </si>
  <si>
    <t>Tuome</t>
  </si>
  <si>
    <t>Fein</t>
  </si>
  <si>
    <t>EMP158</t>
  </si>
  <si>
    <t>Anna</t>
  </si>
  <si>
    <t>Ferngood</t>
  </si>
  <si>
    <t>EMP202</t>
  </si>
  <si>
    <t>Findermire</t>
  </si>
  <si>
    <t>EMP212</t>
  </si>
  <si>
    <t>Finnerty</t>
  </si>
  <si>
    <t>EMP214</t>
  </si>
  <si>
    <t>Tadeuz</t>
  </si>
  <si>
    <t>Flores</t>
  </si>
  <si>
    <t>EMP213</t>
  </si>
  <si>
    <t>MaryAnne</t>
  </si>
  <si>
    <t>Fontaine</t>
  </si>
  <si>
    <t>EMP160</t>
  </si>
  <si>
    <t>Foss</t>
  </si>
  <si>
    <t>EMP161</t>
  </si>
  <si>
    <t>Midori</t>
  </si>
  <si>
    <t>Franklin</t>
  </si>
  <si>
    <t>EMP162</t>
  </si>
  <si>
    <t>Lisa</t>
  </si>
  <si>
    <t>Gladstone</t>
  </si>
  <si>
    <t>EMP163</t>
  </si>
  <si>
    <t>Bill</t>
  </si>
  <si>
    <t>Goldberg</t>
  </si>
  <si>
    <t>EMP164</t>
  </si>
  <si>
    <t>Susan</t>
  </si>
  <si>
    <t>Gonzales</t>
  </si>
  <si>
    <t>EMP165</t>
  </si>
  <si>
    <t>Sara</t>
  </si>
  <si>
    <t>Gorton</t>
  </si>
  <si>
    <t>EMP166</t>
  </si>
  <si>
    <t>Alice</t>
  </si>
  <si>
    <t>Hapsbuch</t>
  </si>
  <si>
    <t>EMP167</t>
  </si>
  <si>
    <t>Cindy</t>
  </si>
  <si>
    <t>Hardy</t>
  </si>
  <si>
    <t>EMP203</t>
  </si>
  <si>
    <t>Harley</t>
  </si>
  <si>
    <t>EMP168</t>
  </si>
  <si>
    <t>Tammy</t>
  </si>
  <si>
    <t>Henders</t>
  </si>
  <si>
    <t>EMP159</t>
  </si>
  <si>
    <t>Mary</t>
  </si>
  <si>
    <t>Hodge</t>
  </si>
  <si>
    <t>EMP169</t>
  </si>
  <si>
    <t>Sandra</t>
  </si>
  <si>
    <t>EMP170</t>
  </si>
  <si>
    <t>Everett</t>
  </si>
  <si>
    <t>Homes</t>
  </si>
  <si>
    <t>EMP171</t>
  </si>
  <si>
    <t>Pete</t>
  </si>
  <si>
    <t>Johnson</t>
  </si>
  <si>
    <t>EMP195</t>
  </si>
  <si>
    <t>EMP172</t>
  </si>
  <si>
    <t>David</t>
  </si>
  <si>
    <t>Kane</t>
  </si>
  <si>
    <t>EMP173</t>
  </si>
  <si>
    <t>Jules</t>
  </si>
  <si>
    <t>Kaneko</t>
  </si>
  <si>
    <t>EMP174</t>
  </si>
  <si>
    <t>Pam</t>
  </si>
  <si>
    <t>Kegler</t>
  </si>
  <si>
    <t>EMP175</t>
  </si>
  <si>
    <t>Jessica</t>
  </si>
  <si>
    <t>Kellerman</t>
  </si>
  <si>
    <t>EMP176</t>
  </si>
  <si>
    <t>Tom</t>
  </si>
  <si>
    <t>Kourios</t>
  </si>
  <si>
    <t>EMP177</t>
  </si>
  <si>
    <t>Karen</t>
  </si>
  <si>
    <t>Lampstone</t>
  </si>
  <si>
    <t>EMP178</t>
  </si>
  <si>
    <t>Leslie</t>
  </si>
  <si>
    <t>Lark</t>
  </si>
  <si>
    <t>EMP179</t>
  </si>
  <si>
    <t>Tommie</t>
  </si>
  <si>
    <t>Larssen</t>
  </si>
  <si>
    <t>EMP180</t>
  </si>
  <si>
    <t>Iain</t>
  </si>
  <si>
    <t>Lempert</t>
  </si>
  <si>
    <t>EMP181</t>
  </si>
  <si>
    <t>Alexandra</t>
  </si>
  <si>
    <t>Levine</t>
  </si>
  <si>
    <t>EMP182</t>
  </si>
  <si>
    <t>Lin</t>
  </si>
  <si>
    <t>EMP183</t>
  </si>
  <si>
    <t>Maguire</t>
  </si>
  <si>
    <t>EMP184</t>
  </si>
  <si>
    <t>Evelyn</t>
  </si>
  <si>
    <t>Mann</t>
  </si>
  <si>
    <t>EMP185</t>
  </si>
  <si>
    <t>Lise-Anne</t>
  </si>
  <si>
    <t>Martinez</t>
  </si>
  <si>
    <t>EMP196</t>
  </si>
  <si>
    <t>EMP186</t>
  </si>
  <si>
    <t>Bob</t>
  </si>
  <si>
    <t>McGuire</t>
  </si>
  <si>
    <t>EMP187</t>
  </si>
  <si>
    <t>McKormick</t>
  </si>
  <si>
    <t>EMP188</t>
  </si>
  <si>
    <t>Theo</t>
  </si>
  <si>
    <t>Melendez</t>
  </si>
  <si>
    <t>EMP189</t>
  </si>
  <si>
    <t>Rose</t>
  </si>
  <si>
    <t>Miller</t>
  </si>
  <si>
    <t>EMP205</t>
  </si>
  <si>
    <t>Mitchell</t>
  </si>
  <si>
    <t>EMP190</t>
  </si>
  <si>
    <t>Dennis</t>
  </si>
  <si>
    <t>Morton</t>
  </si>
  <si>
    <t>EMP192</t>
  </si>
  <si>
    <t>Mueller</t>
  </si>
  <si>
    <t>EMP191</t>
  </si>
  <si>
    <t>Sherrie</t>
  </si>
  <si>
    <t>EMP193</t>
  </si>
  <si>
    <t>Dave</t>
  </si>
  <si>
    <t>Nelson</t>
  </si>
  <si>
    <t>EMP204</t>
  </si>
  <si>
    <t>Sooth</t>
  </si>
  <si>
    <t>EMP211</t>
  </si>
  <si>
    <t>Autumn</t>
  </si>
  <si>
    <t>Wiggs</t>
  </si>
  <si>
    <t>EMP208</t>
  </si>
  <si>
    <t>Employee #:</t>
  </si>
  <si>
    <t>Division:</t>
  </si>
  <si>
    <t>Gross Pay:</t>
  </si>
  <si>
    <t>Bode</t>
  </si>
  <si>
    <t>Witt</t>
  </si>
  <si>
    <t>Clausen</t>
  </si>
  <si>
    <t>Jogues</t>
  </si>
  <si>
    <t>Jongkind</t>
  </si>
  <si>
    <t>Herman</t>
  </si>
  <si>
    <t>Wessel</t>
  </si>
  <si>
    <t>Huizinga</t>
  </si>
  <si>
    <t>Kriek</t>
  </si>
  <si>
    <t>Gadolin</t>
  </si>
  <si>
    <t>Titius</t>
  </si>
  <si>
    <t>Harappa</t>
  </si>
  <si>
    <t>Cencini</t>
  </si>
  <si>
    <t>Friars</t>
  </si>
  <si>
    <t>Giussani</t>
  </si>
  <si>
    <t>Runeberg</t>
  </si>
  <si>
    <t>Kotas</t>
  </si>
  <si>
    <t>Neipper</t>
  </si>
  <si>
    <t>Sergienko</t>
  </si>
  <si>
    <t>Thorpe</t>
  </si>
  <si>
    <t>Zare</t>
  </si>
  <si>
    <t>Franca</t>
  </si>
  <si>
    <t>Gladbeck</t>
  </si>
  <si>
    <t>Gortyn</t>
  </si>
  <si>
    <t>Goshawk</t>
  </si>
  <si>
    <t>Harada</t>
  </si>
  <si>
    <t>Hardaway</t>
  </si>
  <si>
    <t>Hardecanute</t>
  </si>
  <si>
    <t>Elert</t>
  </si>
  <si>
    <t>de Witt</t>
  </si>
  <si>
    <t>Dahl</t>
  </si>
  <si>
    <t>Kellgren</t>
  </si>
  <si>
    <t>Jonkind</t>
  </si>
  <si>
    <t>Sverkersson</t>
  </si>
  <si>
    <t>Museeuw</t>
  </si>
  <si>
    <t>EMP215</t>
  </si>
  <si>
    <t>Andrew</t>
  </si>
  <si>
    <t>Friis</t>
  </si>
  <si>
    <t>EMP216</t>
  </si>
  <si>
    <t>Nancy</t>
  </si>
  <si>
    <t>EMP217</t>
  </si>
  <si>
    <t>Laura</t>
  </si>
  <si>
    <t>EMP218</t>
  </si>
  <si>
    <t>Anne</t>
  </si>
  <si>
    <t>EMP219</t>
  </si>
  <si>
    <t>EMP220</t>
  </si>
  <si>
    <t>Michael</t>
  </si>
  <si>
    <t>EMP221</t>
  </si>
  <si>
    <t>Mariya</t>
  </si>
  <si>
    <t>EMP222</t>
  </si>
  <si>
    <t>Steven</t>
  </si>
  <si>
    <t>EMP223</t>
  </si>
  <si>
    <t>EMP224</t>
  </si>
  <si>
    <t>EMP225</t>
  </si>
  <si>
    <t>EMP226</t>
  </si>
  <si>
    <t>EMP227</t>
  </si>
  <si>
    <t>EMP228</t>
  </si>
  <si>
    <t>EMP229</t>
  </si>
  <si>
    <t>EMP230</t>
  </si>
  <si>
    <t>EMP231</t>
  </si>
  <si>
    <t>EMP232</t>
  </si>
  <si>
    <t>EMP233</t>
  </si>
  <si>
    <t>EMP234</t>
  </si>
  <si>
    <t>EMP235</t>
  </si>
  <si>
    <t>EMP236</t>
  </si>
  <si>
    <t>Freehafer</t>
  </si>
  <si>
    <t>EMP237</t>
  </si>
  <si>
    <t>Gearwheel</t>
  </si>
  <si>
    <t>EMP238</t>
  </si>
  <si>
    <t>Larsen</t>
  </si>
  <si>
    <t>EMP239</t>
  </si>
  <si>
    <t>Gunnar</t>
  </si>
  <si>
    <t>EMP240</t>
  </si>
  <si>
    <t>EMP241</t>
  </si>
  <si>
    <t>EMP242</t>
  </si>
  <si>
    <t>EMP243</t>
  </si>
  <si>
    <t>EMP244</t>
  </si>
  <si>
    <t>EMP245</t>
  </si>
  <si>
    <t>EMP246</t>
  </si>
  <si>
    <t>Gladiator</t>
  </si>
  <si>
    <t>EMP247</t>
  </si>
  <si>
    <t>Golan</t>
  </si>
  <si>
    <t>EMP248</t>
  </si>
  <si>
    <t>Golconda</t>
  </si>
  <si>
    <t>EMP249</t>
  </si>
  <si>
    <t>EMP250</t>
  </si>
  <si>
    <t>Goschen</t>
  </si>
  <si>
    <t>EMP251</t>
  </si>
  <si>
    <t>Harald</t>
  </si>
  <si>
    <t>EMP252</t>
  </si>
  <si>
    <t>Harbiyah</t>
  </si>
  <si>
    <t>EMP253</t>
  </si>
  <si>
    <t>Harcourt</t>
  </si>
  <si>
    <t>EMP254</t>
  </si>
  <si>
    <t>Hardee</t>
  </si>
  <si>
    <t>EMP255</t>
  </si>
  <si>
    <t>EMP256</t>
  </si>
  <si>
    <t>Andersson</t>
  </si>
  <si>
    <t>EMP257</t>
  </si>
  <si>
    <t>Deutzer</t>
  </si>
  <si>
    <t>EMP258</t>
  </si>
  <si>
    <t>Ehrenskjold</t>
  </si>
  <si>
    <t>EMP259</t>
  </si>
  <si>
    <t>Friso</t>
  </si>
  <si>
    <t>EMP260</t>
  </si>
  <si>
    <t>Christian</t>
  </si>
  <si>
    <t>EMP261</t>
  </si>
  <si>
    <t>EMP262</t>
  </si>
  <si>
    <t>Eriksson</t>
  </si>
  <si>
    <t>EMP263</t>
  </si>
  <si>
    <t>EMP264</t>
  </si>
  <si>
    <t>EMP265</t>
  </si>
  <si>
    <t>EMP266</t>
  </si>
  <si>
    <t>EMP267</t>
  </si>
  <si>
    <t>Harburg</t>
  </si>
  <si>
    <t>EMP268</t>
  </si>
  <si>
    <t>Hardanger</t>
  </si>
  <si>
    <t>EMP269</t>
  </si>
  <si>
    <t>EMP270</t>
  </si>
  <si>
    <t>EMP271</t>
  </si>
  <si>
    <t>EMP272</t>
  </si>
  <si>
    <t>EMP273</t>
  </si>
  <si>
    <t>EMP274</t>
  </si>
  <si>
    <t>EMP275</t>
  </si>
  <si>
    <t>EMP276</t>
  </si>
  <si>
    <t>EMP277</t>
  </si>
  <si>
    <t>EMP278</t>
  </si>
  <si>
    <t>EMP279</t>
  </si>
  <si>
    <t>EMP280</t>
  </si>
  <si>
    <t>EMP281</t>
  </si>
  <si>
    <t>EMP282</t>
  </si>
  <si>
    <t>EMP283</t>
  </si>
  <si>
    <t>EMP284</t>
  </si>
  <si>
    <t>EMP285</t>
  </si>
  <si>
    <t>EMP286</t>
  </si>
  <si>
    <t>EMP287</t>
  </si>
  <si>
    <t>EMP288</t>
  </si>
  <si>
    <t>EMP289</t>
  </si>
  <si>
    <t>EMP290</t>
  </si>
  <si>
    <t>EMP291</t>
  </si>
  <si>
    <t>EMP292</t>
  </si>
  <si>
    <t>EMP293</t>
  </si>
  <si>
    <t>EMP294</t>
  </si>
  <si>
    <t>EMP295</t>
  </si>
  <si>
    <t>EMP296</t>
  </si>
  <si>
    <t>EMP297</t>
  </si>
  <si>
    <t>EMP298</t>
  </si>
  <si>
    <t>EMP299</t>
  </si>
  <si>
    <t>EMP300</t>
  </si>
  <si>
    <t>EMP301</t>
  </si>
  <si>
    <t>Francaix</t>
  </si>
  <si>
    <t>EMP302</t>
  </si>
  <si>
    <t>Glackens</t>
  </si>
  <si>
    <t>EMP303</t>
  </si>
  <si>
    <t>EMP304</t>
  </si>
  <si>
    <t>Goldbrick</t>
  </si>
  <si>
    <t>EMP305</t>
  </si>
  <si>
    <t>Gorzow</t>
  </si>
  <si>
    <t>EMP306</t>
  </si>
  <si>
    <t>EMP307</t>
  </si>
  <si>
    <t>EMP308</t>
  </si>
  <si>
    <t>EMP309</t>
  </si>
  <si>
    <t>EMP310</t>
  </si>
  <si>
    <t>EMP311</t>
  </si>
  <si>
    <t>Garpenlov</t>
  </si>
  <si>
    <t>Email Addresses</t>
  </si>
  <si>
    <t>User Names</t>
  </si>
  <si>
    <t>Liza.Able@workplace.com</t>
  </si>
  <si>
    <t>Sheryl.Bankler@workplace.com</t>
  </si>
  <si>
    <t>Ari.Bellwood@workplace.com</t>
  </si>
  <si>
    <t>Jules.Bode@workplace.com</t>
  </si>
  <si>
    <t>Leslie.Bode@workplace.com</t>
  </si>
  <si>
    <t>Sam.Caneton@workplace.com</t>
  </si>
  <si>
    <t>Tuome.Cencini@workplace.com</t>
  </si>
  <si>
    <t>Burt.Chu@workplace.com</t>
  </si>
  <si>
    <t>Linda.Chu@workplace.com</t>
  </si>
  <si>
    <t>Randy.Cummins@workplace.com</t>
  </si>
  <si>
    <t>Randy.Cumminston@workplace.com</t>
  </si>
  <si>
    <t>Jeremy.Elert@workplace.com</t>
  </si>
  <si>
    <t>MaryAnne.Fontaine@workplace.com</t>
  </si>
  <si>
    <t>Nancy.Friars@workplace.com</t>
  </si>
  <si>
    <t>Sandra.Golan@workplace.com</t>
  </si>
  <si>
    <t>Theo.Goshawk@workplace.com</t>
  </si>
  <si>
    <t>Alice.Hapsbuch@workplace.com</t>
  </si>
  <si>
    <t>Pam.Hardee@workplace.com</t>
  </si>
  <si>
    <t>Mary.Hodge@workplace.com</t>
  </si>
  <si>
    <t>Robert.Kellgren@workplace.com</t>
  </si>
  <si>
    <t>Iain.Lempert@workplace.com</t>
  </si>
  <si>
    <t>Liza.Lin@workplace.com</t>
  </si>
  <si>
    <t>Ari.Martinez@workplace.com</t>
  </si>
  <si>
    <t>Sam.McKormick@workplace.com</t>
  </si>
  <si>
    <t>Sheryl.Miller@workplace.com</t>
  </si>
  <si>
    <t>Phillip.Wiggs@workplace.com</t>
  </si>
  <si>
    <t>Jules.Witt@workplace.com</t>
  </si>
  <si>
    <t>Robert.Zare@workplace.com</t>
  </si>
  <si>
    <t>Maxine.Al-Sabah@workplace.com</t>
  </si>
  <si>
    <t>Ellen.Barton@workplace.com</t>
  </si>
  <si>
    <t>Jeremy.Boughton@workplace.com</t>
  </si>
  <si>
    <t>Ellen.Cartwright@workplace.com</t>
  </si>
  <si>
    <t>Robert.Cortlandt@workplace.com</t>
  </si>
  <si>
    <t>Tom.Deutzer@workplace.com</t>
  </si>
  <si>
    <t>Ellen.Dorfberg@workplace.com</t>
  </si>
  <si>
    <t>Linda.Findermire@workplace.com</t>
  </si>
  <si>
    <t>Robert.Findermire@workplace.com</t>
  </si>
  <si>
    <t>Jeremy.Gadolin@workplace.com</t>
  </si>
  <si>
    <t>Lisa.Glackens@workplace.com</t>
  </si>
  <si>
    <t>Evelyn.Gladstone@workplace.com</t>
  </si>
  <si>
    <t>David.Goschen@workplace.com</t>
  </si>
  <si>
    <t>Sandra.Hardanger@workplace.com</t>
  </si>
  <si>
    <t>Sherrie.Hardaway@workplace.com</t>
  </si>
  <si>
    <t>Burt.Harley@workplace.com</t>
  </si>
  <si>
    <t>Tom.Herman@workplace.com</t>
  </si>
  <si>
    <t>Johnny.Kegler@workplace.com</t>
  </si>
  <si>
    <t>Jan.Kotas@workplace.com</t>
  </si>
  <si>
    <t>Ariel.Lark@workplace.com</t>
  </si>
  <si>
    <t>Tadeuz.Larsen@workplace.com</t>
  </si>
  <si>
    <t>Lisa.Maguire@workplace.com</t>
  </si>
  <si>
    <t>Maxine.Martinez@workplace.com</t>
  </si>
  <si>
    <t>Dennis.Morton@workplace.com</t>
  </si>
  <si>
    <t>Ellen.Mueller@workplace.com</t>
  </si>
  <si>
    <t>Tom.Wessel@workplace.com</t>
  </si>
  <si>
    <t>Bobby.Wiggs@workplace.com</t>
  </si>
  <si>
    <t>Sara.Zare@workplace.com</t>
  </si>
  <si>
    <t>Joe.Alstain@workplace.com</t>
  </si>
  <si>
    <t>Felix.Bates@workplace.com</t>
  </si>
  <si>
    <t>Frank.Brwyne@workplace.com</t>
  </si>
  <si>
    <t>Linda.Clausen@workplace.com</t>
  </si>
  <si>
    <t>Sandrae.Corwick@workplace.com</t>
  </si>
  <si>
    <t>Tom.Ehrenskjold@workplace.com</t>
  </si>
  <si>
    <t>Nate.Farley@workplace.com</t>
  </si>
  <si>
    <t>Nathalie.Farley@workplace.com</t>
  </si>
  <si>
    <t>Donald.Finnerty@workplace.com</t>
  </si>
  <si>
    <t>Alice.Foss@workplace.com</t>
  </si>
  <si>
    <t>Lise-Anne.Gladbeck@workplace.com</t>
  </si>
  <si>
    <t>Bill.Goldberg@workplace.com</t>
  </si>
  <si>
    <t>Midori.Gunnar@workplace.com</t>
  </si>
  <si>
    <t>Jules.Harald@workplace.com</t>
  </si>
  <si>
    <t>Sandrae.Harappa@workplace.com</t>
  </si>
  <si>
    <t>Frank.Hardecanute@workplace.com</t>
  </si>
  <si>
    <t>Everett.Homes@workplace.com</t>
  </si>
  <si>
    <t>Karen.Huizinga@workplace.com</t>
  </si>
  <si>
    <t>Karen.Lampstone@workplace.com</t>
  </si>
  <si>
    <t>Randy.Larssen@workplace.com</t>
  </si>
  <si>
    <t>Evelyn.Mann@workplace.com</t>
  </si>
  <si>
    <t>Frank.Martinez@workplace.com</t>
  </si>
  <si>
    <t>Joe.McGuire@workplace.com</t>
  </si>
  <si>
    <t>Brent.Mitchell@workplace.com</t>
  </si>
  <si>
    <t>Sherrie.Mueller@workplace.com</t>
  </si>
  <si>
    <t>Michael.Neipper@workplace.com</t>
  </si>
  <si>
    <t>Felix.Nelson@workplace.com</t>
  </si>
  <si>
    <t>Matt.Sooth@workplace.com</t>
  </si>
  <si>
    <t>Gail.Aruda@workplace.com</t>
  </si>
  <si>
    <t>Mark.Beech@workplace.com</t>
  </si>
  <si>
    <t>Mark.Braswell@workplace.com</t>
  </si>
  <si>
    <t>Ralph.Cane@workplace.com</t>
  </si>
  <si>
    <t>Ralph.Caneton@workplace.com</t>
  </si>
  <si>
    <t>Phillip.Coyne@workplace.com</t>
  </si>
  <si>
    <t>Robert.Cumminston@workplace.com</t>
  </si>
  <si>
    <t>Matt.Dahl@workplace.com</t>
  </si>
  <si>
    <t>Tuome.Fein@workplace.com</t>
  </si>
  <si>
    <t>Ellen.Fontaine@workplace.com</t>
  </si>
  <si>
    <t>Cindy.Franklin@workplace.com</t>
  </si>
  <si>
    <t>Karen.Friso@workplace.com</t>
  </si>
  <si>
    <t>Pete.Garpenlov@workplace.com</t>
  </si>
  <si>
    <t>Susan.Goldbrick@workplace.com</t>
  </si>
  <si>
    <t>Bob.Gonzales@workplace.com</t>
  </si>
  <si>
    <t>Jules.Harbiyah@workplace.com</t>
  </si>
  <si>
    <t>Dave.Johnson@workplace.com</t>
  </si>
  <si>
    <t>Leslie.Kriek@workplace.com</t>
  </si>
  <si>
    <t>Lise-Anne.Martinez@workplace.com</t>
  </si>
  <si>
    <t>Gail.McKormick@workplace.com</t>
  </si>
  <si>
    <t>Frank.Mueller@workplace.com</t>
  </si>
  <si>
    <t>Roberta.Museeuw@workplace.com</t>
  </si>
  <si>
    <t>Lisa.Neipper@workplace.com</t>
  </si>
  <si>
    <t>Mariya.Sergienko@workplace.com</t>
  </si>
  <si>
    <t>Phillip.Sooth@workplace.com</t>
  </si>
  <si>
    <t>Autumn.Wiggs@workplace.com</t>
  </si>
  <si>
    <t>Robert.Albert@workplace.com</t>
  </si>
  <si>
    <t>Molly.Barber@workplace.com</t>
  </si>
  <si>
    <t>Sam.Berg@workplace.com</t>
  </si>
  <si>
    <t>Ariel.Cartwright@workplace.com</t>
  </si>
  <si>
    <t>Toni.Cash@workplace.com</t>
  </si>
  <si>
    <t>Jeremy.Chu@workplace.com</t>
  </si>
  <si>
    <t>Pam.Clausen@workplace.com</t>
  </si>
  <si>
    <t>Matt.Constance@workplace.com</t>
  </si>
  <si>
    <t>Matt.Cooper@workplace.com</t>
  </si>
  <si>
    <t>Bobby.Davison@workplace.com</t>
  </si>
  <si>
    <t>Roberta.Davison@workplace.com</t>
  </si>
  <si>
    <t>Tommie.Eriksson@workplace.com</t>
  </si>
  <si>
    <t>Tadeuz.Flores@workplace.com</t>
  </si>
  <si>
    <t>Karen.Foss@workplace.com</t>
  </si>
  <si>
    <t>Tadeuz.Foss@workplace.com</t>
  </si>
  <si>
    <t>Anna.Freehafer@workplace.com</t>
  </si>
  <si>
    <t>Laura.Giussani@workplace.com</t>
  </si>
  <si>
    <t>Everett.Golconda@workplace.com</t>
  </si>
  <si>
    <t>Rose.Harada@workplace.com</t>
  </si>
  <si>
    <t>Cindy.Hardy@workplace.com</t>
  </si>
  <si>
    <t>Jessica.Jogues@workplace.com</t>
  </si>
  <si>
    <t>Pam.Jogues@workplace.com</t>
  </si>
  <si>
    <t>Sandrae.Jonkind@workplace.com</t>
  </si>
  <si>
    <t>Frank.Kaneko@workplace.com</t>
  </si>
  <si>
    <t>Alexandra.Levine@workplace.com</t>
  </si>
  <si>
    <t>Robert.Maguire@workplace.com</t>
  </si>
  <si>
    <t>Theo.Melendez@workplace.com</t>
  </si>
  <si>
    <t>Molly.Morton@workplace.com</t>
  </si>
  <si>
    <t>Hazel.Abdul@workplace.com</t>
  </si>
  <si>
    <t>Alyssa.Asonte@workplace.com</t>
  </si>
  <si>
    <t>Allen.Bell@workplace.com</t>
  </si>
  <si>
    <t>Johnny.Cash@workplace.com</t>
  </si>
  <si>
    <t>Linda.Cash@workplace.com</t>
  </si>
  <si>
    <t>Andrew.Cencini@workplace.com</t>
  </si>
  <si>
    <t>Karen.Christian@workplace.com</t>
  </si>
  <si>
    <t>Ariel.Cronwith@workplace.com</t>
  </si>
  <si>
    <t>Sandrae.Davison@workplace.com</t>
  </si>
  <si>
    <t>Anna.Ferngood@workplace.com</t>
  </si>
  <si>
    <t>Anna.Finnerty@workplace.com</t>
  </si>
  <si>
    <t>Nate.Flores@workplace.com</t>
  </si>
  <si>
    <t>Allen.Friis@workplace.com</t>
  </si>
  <si>
    <t>Tommie.Gadolin@workplace.com</t>
  </si>
  <si>
    <t>Tammy.Gladiator@workplace.com</t>
  </si>
  <si>
    <t>Sam.Gortyn@workplace.com</t>
  </si>
  <si>
    <t>Sara.Gorzow@workplace.com</t>
  </si>
  <si>
    <t>Pam.Harcourt@workplace.com</t>
  </si>
  <si>
    <t>David.Kane@workplace.com</t>
  </si>
  <si>
    <t>Toni.Kane@workplace.com</t>
  </si>
  <si>
    <t>Mike.Kourios@workplace.com</t>
  </si>
  <si>
    <t>Hazel.Kriek@workplace.com</t>
  </si>
  <si>
    <t>Bob.McGuire@workplace.com</t>
  </si>
  <si>
    <t>Alyssa.Melendez@workplace.com</t>
  </si>
  <si>
    <t>Ariel.Mitchell@workplace.com</t>
  </si>
  <si>
    <t>Dave.Nelson@workplace.com</t>
  </si>
  <si>
    <t>Bill.Sergienko@workplace.com</t>
  </si>
  <si>
    <t>Steven.Thorpe@workplace.com</t>
  </si>
  <si>
    <t>131, 141 and 151</t>
  </si>
  <si>
    <t>Missing records are:</t>
  </si>
  <si>
    <t>Missing Record?</t>
  </si>
  <si>
    <t>LEFT Function Example</t>
  </si>
  <si>
    <t>Mickey Mouse</t>
  </si>
  <si>
    <t>Donald Duck</t>
  </si>
  <si>
    <t>Daffy Duck</t>
  </si>
  <si>
    <t>Minnie Mouse</t>
  </si>
  <si>
    <t>Name</t>
  </si>
  <si>
    <t>LEFT Function Examples</t>
  </si>
  <si>
    <t>FIND Function Example</t>
  </si>
  <si>
    <t>FIND Function Examples</t>
  </si>
  <si>
    <t>LEFT and FIND Functions Together Example</t>
  </si>
  <si>
    <t>Bob Jones</t>
  </si>
  <si>
    <t>Function Example</t>
  </si>
  <si>
    <t>INDEX Function Example</t>
  </si>
  <si>
    <t>Item Name</t>
  </si>
  <si>
    <t>Description</t>
  </si>
  <si>
    <t>Price</t>
  </si>
  <si>
    <t>Sweater</t>
  </si>
  <si>
    <t>Size 6, Red</t>
  </si>
  <si>
    <t>Jacket</t>
  </si>
  <si>
    <t>Size 10, Blue</t>
  </si>
  <si>
    <t>Pants</t>
  </si>
  <si>
    <t>Size 8, Tan</t>
  </si>
  <si>
    <t>Shirt</t>
  </si>
  <si>
    <t>Size 15, Green</t>
  </si>
  <si>
    <t>MATCH Function Example</t>
  </si>
  <si>
    <t>Product Line Inventory List</t>
  </si>
  <si>
    <t>Product Name:</t>
  </si>
  <si>
    <t>Product Price:</t>
  </si>
  <si>
    <t>Inventory Total:</t>
  </si>
  <si>
    <t>Product ID</t>
  </si>
  <si>
    <t>Product Name</t>
  </si>
  <si>
    <t>Inventory</t>
  </si>
  <si>
    <t>Item Price</t>
  </si>
  <si>
    <t xml:space="preserve">Total </t>
  </si>
  <si>
    <t>PID101</t>
  </si>
  <si>
    <t>Widget 101</t>
  </si>
  <si>
    <t>1 X 1</t>
  </si>
  <si>
    <t>PID102</t>
  </si>
  <si>
    <t>Widget 102</t>
  </si>
  <si>
    <t>1 X 2</t>
  </si>
  <si>
    <t>PID103</t>
  </si>
  <si>
    <t>Widget 103</t>
  </si>
  <si>
    <t>2 X 1</t>
  </si>
  <si>
    <t>PID104</t>
  </si>
  <si>
    <t>Widget 104</t>
  </si>
  <si>
    <t>2 X 2</t>
  </si>
  <si>
    <t>PID105</t>
  </si>
  <si>
    <t>Widget 105</t>
  </si>
  <si>
    <t>PID106</t>
  </si>
  <si>
    <t>Widget 106</t>
  </si>
  <si>
    <t>PID107</t>
  </si>
  <si>
    <t>Widget 107</t>
  </si>
  <si>
    <t>3 X 1</t>
  </si>
  <si>
    <t>PID108</t>
  </si>
  <si>
    <t>Widget 108</t>
  </si>
  <si>
    <t>3 X 2</t>
  </si>
  <si>
    <t>PID109</t>
  </si>
  <si>
    <t>Widget 109</t>
  </si>
  <si>
    <t>PID110</t>
  </si>
  <si>
    <t>Widget 110</t>
  </si>
  <si>
    <t>PID111</t>
  </si>
  <si>
    <t>Widget 111</t>
  </si>
  <si>
    <t>4 X 1</t>
  </si>
  <si>
    <t>PID112</t>
  </si>
  <si>
    <t>Widget 112</t>
  </si>
  <si>
    <t>4 X 2</t>
  </si>
  <si>
    <t>PID113</t>
  </si>
  <si>
    <t>Widget 113</t>
  </si>
  <si>
    <t>PID114</t>
  </si>
  <si>
    <t>Widget 114</t>
  </si>
  <si>
    <t>PID115</t>
  </si>
  <si>
    <t>Widget 115</t>
  </si>
  <si>
    <t>5 X 1</t>
  </si>
  <si>
    <t>PID116</t>
  </si>
  <si>
    <t>Widget 116</t>
  </si>
  <si>
    <t>5 X 2</t>
  </si>
  <si>
    <t>PID117</t>
  </si>
  <si>
    <t>Widget 117</t>
  </si>
  <si>
    <t>PID118</t>
  </si>
  <si>
    <t>Widget 118</t>
  </si>
  <si>
    <t>PID119</t>
  </si>
  <si>
    <t>Widget 119</t>
  </si>
  <si>
    <t>6 X 1</t>
  </si>
  <si>
    <t>PID120</t>
  </si>
  <si>
    <t>Widget 120</t>
  </si>
  <si>
    <t>6 X 2</t>
  </si>
  <si>
    <t>PID121</t>
  </si>
  <si>
    <t>Widget 121</t>
  </si>
  <si>
    <t>PID122</t>
  </si>
  <si>
    <t>Widget 122</t>
  </si>
  <si>
    <t>PID123</t>
  </si>
  <si>
    <t>Widget 123</t>
  </si>
  <si>
    <t>7 X 1</t>
  </si>
  <si>
    <t>PID124</t>
  </si>
  <si>
    <t>Widget 124</t>
  </si>
  <si>
    <t>7 X 2</t>
  </si>
  <si>
    <t>PID125</t>
  </si>
  <si>
    <t>Widget 125</t>
  </si>
  <si>
    <t>PID126</t>
  </si>
  <si>
    <t>Widget 126</t>
  </si>
  <si>
    <t>PID127</t>
  </si>
  <si>
    <t>Widget 127</t>
  </si>
  <si>
    <t>8 X 1</t>
  </si>
  <si>
    <t>PID128</t>
  </si>
  <si>
    <t>Widget 128</t>
  </si>
  <si>
    <t>8 X 2</t>
  </si>
  <si>
    <t>PID129</t>
  </si>
  <si>
    <t>Widget 129</t>
  </si>
  <si>
    <t>PID130</t>
  </si>
  <si>
    <t>Widget 130</t>
  </si>
  <si>
    <t>PID131</t>
  </si>
  <si>
    <t>Widget 131</t>
  </si>
  <si>
    <t>9 X 1</t>
  </si>
  <si>
    <t>PID132</t>
  </si>
  <si>
    <t>Widget 132</t>
  </si>
  <si>
    <t>9 X 2</t>
  </si>
  <si>
    <t>PID133</t>
  </si>
  <si>
    <t>Widget 133</t>
  </si>
  <si>
    <t>PID134</t>
  </si>
  <si>
    <t>Widget 134</t>
  </si>
  <si>
    <t>PID135</t>
  </si>
  <si>
    <t>Widget 135</t>
  </si>
  <si>
    <t>10 X 1</t>
  </si>
  <si>
    <t>PID136</t>
  </si>
  <si>
    <t>Widget 136</t>
  </si>
  <si>
    <t>10 X 2</t>
  </si>
  <si>
    <t>PID137</t>
  </si>
  <si>
    <t>Widget 137</t>
  </si>
  <si>
    <t>PID138</t>
  </si>
  <si>
    <t>Widget 138</t>
  </si>
  <si>
    <t>PID139</t>
  </si>
  <si>
    <t>Widget 139</t>
  </si>
  <si>
    <t>11 X 1</t>
  </si>
  <si>
    <t>PID140</t>
  </si>
  <si>
    <t>Widget 140</t>
  </si>
  <si>
    <t>11 X 2</t>
  </si>
  <si>
    <t>PID141</t>
  </si>
  <si>
    <t>Widget 141</t>
  </si>
  <si>
    <t>PID142</t>
  </si>
  <si>
    <t>Widget 142</t>
  </si>
  <si>
    <t>PID143</t>
  </si>
  <si>
    <t>Widget 143</t>
  </si>
  <si>
    <t>12 X 1</t>
  </si>
  <si>
    <t>PID144</t>
  </si>
  <si>
    <t>Widget 144</t>
  </si>
  <si>
    <t>12 X 2</t>
  </si>
  <si>
    <t>PID145</t>
  </si>
  <si>
    <t>Widget 145</t>
  </si>
  <si>
    <t>PID146</t>
  </si>
  <si>
    <t>Widget 146</t>
  </si>
  <si>
    <t>PID147</t>
  </si>
  <si>
    <t>Widget 147</t>
  </si>
  <si>
    <t>13 X 1</t>
  </si>
  <si>
    <t>PID148</t>
  </si>
  <si>
    <t>Widget 148</t>
  </si>
  <si>
    <t>13 X 2</t>
  </si>
  <si>
    <t>PID149</t>
  </si>
  <si>
    <t>Widget 149</t>
  </si>
  <si>
    <t>PID150</t>
  </si>
  <si>
    <t>Widget 150</t>
  </si>
  <si>
    <t>PID151</t>
  </si>
  <si>
    <t>Widget 151</t>
  </si>
  <si>
    <t>14 X 1</t>
  </si>
  <si>
    <t>PID152</t>
  </si>
  <si>
    <t>Widget 152</t>
  </si>
  <si>
    <t>14 X 2</t>
  </si>
  <si>
    <t>PID153</t>
  </si>
  <si>
    <t>Widget 153</t>
  </si>
  <si>
    <t>PID154</t>
  </si>
  <si>
    <t>Widget 154</t>
  </si>
  <si>
    <t>PID155</t>
  </si>
  <si>
    <t>Widget 155</t>
  </si>
  <si>
    <t>15 X 1</t>
  </si>
  <si>
    <t>PID156</t>
  </si>
  <si>
    <t>Widget 156</t>
  </si>
  <si>
    <t>15 X 2</t>
  </si>
  <si>
    <t>PID157</t>
  </si>
  <si>
    <t>Widget 157</t>
  </si>
  <si>
    <t>PID158</t>
  </si>
  <si>
    <t>Widget 158</t>
  </si>
  <si>
    <t>PID159</t>
  </si>
  <si>
    <t>Widget 159</t>
  </si>
  <si>
    <t>16 X 1</t>
  </si>
  <si>
    <t>PID160</t>
  </si>
  <si>
    <t>Widget 160</t>
  </si>
  <si>
    <t>16 X 2</t>
  </si>
  <si>
    <t>PID161</t>
  </si>
  <si>
    <t>Widget 161</t>
  </si>
  <si>
    <t>PID162</t>
  </si>
  <si>
    <t>Widget 162</t>
  </si>
  <si>
    <t>PID163</t>
  </si>
  <si>
    <t>Widget 163</t>
  </si>
  <si>
    <t>17 X 1</t>
  </si>
  <si>
    <t>PID164</t>
  </si>
  <si>
    <t>Widget 164</t>
  </si>
  <si>
    <t>17 X 2</t>
  </si>
  <si>
    <t>PID165</t>
  </si>
  <si>
    <t>Widget 165</t>
  </si>
  <si>
    <t>PID166</t>
  </si>
  <si>
    <t>Widget 166</t>
  </si>
  <si>
    <t>PID167</t>
  </si>
  <si>
    <t>Widget 167</t>
  </si>
  <si>
    <t>18 X 1</t>
  </si>
  <si>
    <t>PID168</t>
  </si>
  <si>
    <t>Widget 168</t>
  </si>
  <si>
    <t>18 X 2</t>
  </si>
  <si>
    <t>PID169</t>
  </si>
  <si>
    <t>Widget 169</t>
  </si>
  <si>
    <t>PID170</t>
  </si>
  <si>
    <t>Widget 170</t>
  </si>
  <si>
    <t>PID171</t>
  </si>
  <si>
    <t>Widget 171</t>
  </si>
  <si>
    <t>19 X 1</t>
  </si>
  <si>
    <t>PID172</t>
  </si>
  <si>
    <t>Widget 172</t>
  </si>
  <si>
    <t>19 X 2</t>
  </si>
  <si>
    <t>PID173</t>
  </si>
  <si>
    <t>Widget 173</t>
  </si>
  <si>
    <t>PID174</t>
  </si>
  <si>
    <t>Widget 174</t>
  </si>
  <si>
    <t>PID175</t>
  </si>
  <si>
    <t>Widget 175</t>
  </si>
  <si>
    <t>20 X 1</t>
  </si>
  <si>
    <t>PID176</t>
  </si>
  <si>
    <t>Widget 176</t>
  </si>
  <si>
    <t>20 X 2</t>
  </si>
  <si>
    <t>PID177</t>
  </si>
  <si>
    <t>Widget 177</t>
  </si>
  <si>
    <t>PID178</t>
  </si>
  <si>
    <t>Widget 178</t>
  </si>
  <si>
    <t>PID179</t>
  </si>
  <si>
    <t>Widget 179</t>
  </si>
  <si>
    <t>21 X 1</t>
  </si>
  <si>
    <t>PID180</t>
  </si>
  <si>
    <t>Widget 180</t>
  </si>
  <si>
    <t>21 X 2</t>
  </si>
  <si>
    <t>PID181</t>
  </si>
  <si>
    <t>Widget 181</t>
  </si>
  <si>
    <t>PID182</t>
  </si>
  <si>
    <t>Widget 182</t>
  </si>
  <si>
    <t>PID183</t>
  </si>
  <si>
    <t>Widget 183</t>
  </si>
  <si>
    <t>22 X 1</t>
  </si>
  <si>
    <t>PID184</t>
  </si>
  <si>
    <t>Widget 184</t>
  </si>
  <si>
    <t>22 X 2</t>
  </si>
  <si>
    <t>PID185</t>
  </si>
  <si>
    <t>Widget 185</t>
  </si>
  <si>
    <t>PID186</t>
  </si>
  <si>
    <t>Widget 186</t>
  </si>
  <si>
    <t>PID187</t>
  </si>
  <si>
    <t>Widget 187</t>
  </si>
  <si>
    <t>23 X 1</t>
  </si>
  <si>
    <t>PID188</t>
  </si>
  <si>
    <t>Widget 188</t>
  </si>
  <si>
    <t>23 X 2</t>
  </si>
  <si>
    <t>PID189</t>
  </si>
  <si>
    <t>Widget 189</t>
  </si>
  <si>
    <t>PID190</t>
  </si>
  <si>
    <t>Widget 190</t>
  </si>
  <si>
    <t>PID191</t>
  </si>
  <si>
    <t>Widget 191</t>
  </si>
  <si>
    <t>24 X 1</t>
  </si>
  <si>
    <t>PID192</t>
  </si>
  <si>
    <t>Widget 192</t>
  </si>
  <si>
    <t>24 X 2</t>
  </si>
  <si>
    <t>PID193</t>
  </si>
  <si>
    <t>Widget 193</t>
  </si>
  <si>
    <t>PID194</t>
  </si>
  <si>
    <t>Widget 194</t>
  </si>
  <si>
    <t>PID195</t>
  </si>
  <si>
    <t>Widget 195</t>
  </si>
  <si>
    <t>25 X 1</t>
  </si>
  <si>
    <t>PID196</t>
  </si>
  <si>
    <t>Widget 196</t>
  </si>
  <si>
    <t>25 X 2</t>
  </si>
  <si>
    <t>PID197</t>
  </si>
  <si>
    <t>Widget 197</t>
  </si>
  <si>
    <t>PID198</t>
  </si>
  <si>
    <t>Widget 198</t>
  </si>
  <si>
    <t>PID199</t>
  </si>
  <si>
    <t>Widget 199</t>
  </si>
  <si>
    <t>26 X 1</t>
  </si>
  <si>
    <t>PID200</t>
  </si>
  <si>
    <t>Widget 200</t>
  </si>
  <si>
    <t>26 X 2</t>
  </si>
  <si>
    <t>PID201</t>
  </si>
  <si>
    <t>Widget 201</t>
  </si>
  <si>
    <t>PID202</t>
  </si>
  <si>
    <t>Widget 202</t>
  </si>
  <si>
    <t>PID203</t>
  </si>
  <si>
    <t>Widget 203</t>
  </si>
  <si>
    <t>27 X 1</t>
  </si>
  <si>
    <t>PID204</t>
  </si>
  <si>
    <t>Widget 204</t>
  </si>
  <si>
    <t>27 X 2</t>
  </si>
  <si>
    <t>PID205</t>
  </si>
  <si>
    <t>Widget 205</t>
  </si>
  <si>
    <t>PID206</t>
  </si>
  <si>
    <t>Widget 206</t>
  </si>
  <si>
    <t>PID207</t>
  </si>
  <si>
    <t>Widget 207</t>
  </si>
  <si>
    <t>28 X 1</t>
  </si>
  <si>
    <t>PID208</t>
  </si>
  <si>
    <t>Widget 208</t>
  </si>
  <si>
    <t>28 X 2</t>
  </si>
  <si>
    <t>PID209</t>
  </si>
  <si>
    <t>Widget 209</t>
  </si>
  <si>
    <t>PID210</t>
  </si>
  <si>
    <t>Widget 210</t>
  </si>
  <si>
    <t>PID211</t>
  </si>
  <si>
    <t>Widget 211</t>
  </si>
  <si>
    <t>29 X 1</t>
  </si>
  <si>
    <t>PID212</t>
  </si>
  <si>
    <t>Widget 212</t>
  </si>
  <si>
    <t>29 X 2</t>
  </si>
  <si>
    <t>PID213</t>
  </si>
  <si>
    <t>Widget 213</t>
  </si>
  <si>
    <t>PID214</t>
  </si>
  <si>
    <t>Widget 214</t>
  </si>
  <si>
    <t>PID215</t>
  </si>
  <si>
    <t>Widget 215</t>
  </si>
  <si>
    <t>30 X 1</t>
  </si>
  <si>
    <t>PID216</t>
  </si>
  <si>
    <t>Widget 216</t>
  </si>
  <si>
    <t>30 X 2</t>
  </si>
  <si>
    <t>PID217</t>
  </si>
  <si>
    <t>Widget 217</t>
  </si>
  <si>
    <t>PID218</t>
  </si>
  <si>
    <t>Widget 218</t>
  </si>
  <si>
    <t>PID219</t>
  </si>
  <si>
    <t>Widget 219</t>
  </si>
  <si>
    <t>31 X 1</t>
  </si>
  <si>
    <t>PID220</t>
  </si>
  <si>
    <t>Widget 220</t>
  </si>
  <si>
    <t>31 X 2</t>
  </si>
  <si>
    <t>PID221</t>
  </si>
  <si>
    <t>Widget 221</t>
  </si>
  <si>
    <t>PID222</t>
  </si>
  <si>
    <t>Widget 222</t>
  </si>
  <si>
    <t>PID223</t>
  </si>
  <si>
    <t>Widget 223</t>
  </si>
  <si>
    <t>32 X 1</t>
  </si>
  <si>
    <t>PID224</t>
  </si>
  <si>
    <t>Widget 224</t>
  </si>
  <si>
    <t>32 X 2</t>
  </si>
  <si>
    <t>PID225</t>
  </si>
  <si>
    <t>Widget 225</t>
  </si>
  <si>
    <t>PID226</t>
  </si>
  <si>
    <t>Widget 226</t>
  </si>
  <si>
    <t>PID227</t>
  </si>
  <si>
    <t>Widget 227</t>
  </si>
  <si>
    <t>33 X 1</t>
  </si>
  <si>
    <t>PID228</t>
  </si>
  <si>
    <t>Widget 228</t>
  </si>
  <si>
    <t>33 X 2</t>
  </si>
  <si>
    <t>PID229</t>
  </si>
  <si>
    <t>Widget 229</t>
  </si>
  <si>
    <t>PID230</t>
  </si>
  <si>
    <t>Widget 230</t>
  </si>
  <si>
    <t>PID231</t>
  </si>
  <si>
    <t>Widget 231</t>
  </si>
  <si>
    <t>34 X 1</t>
  </si>
  <si>
    <t>PID232</t>
  </si>
  <si>
    <t>Widget 232</t>
  </si>
  <si>
    <t>34 X 2</t>
  </si>
  <si>
    <t>PID233</t>
  </si>
  <si>
    <t>Widget 233</t>
  </si>
  <si>
    <t>PID234</t>
  </si>
  <si>
    <t>Widget 234</t>
  </si>
  <si>
    <t>PID235</t>
  </si>
  <si>
    <t>Widget 235</t>
  </si>
  <si>
    <t>35 X 1</t>
  </si>
  <si>
    <t>PID236</t>
  </si>
  <si>
    <t>Widget 236</t>
  </si>
  <si>
    <t>35 X 2</t>
  </si>
  <si>
    <t>PID237</t>
  </si>
  <si>
    <t>Widget 237</t>
  </si>
  <si>
    <t>PID238</t>
  </si>
  <si>
    <t>Widget 238</t>
  </si>
  <si>
    <t>PID239</t>
  </si>
  <si>
    <t>Widget 239</t>
  </si>
  <si>
    <t>36 X 1</t>
  </si>
  <si>
    <t>PID240</t>
  </si>
  <si>
    <t>Widget 240</t>
  </si>
  <si>
    <t>36 X 2</t>
  </si>
  <si>
    <t>PID241</t>
  </si>
  <si>
    <t>Widget 241</t>
  </si>
  <si>
    <t>PID242</t>
  </si>
  <si>
    <t>Widget 242</t>
  </si>
  <si>
    <t>PID243</t>
  </si>
  <si>
    <t>Widget 243</t>
  </si>
  <si>
    <t>37 X 1</t>
  </si>
  <si>
    <t>PID244</t>
  </si>
  <si>
    <t>Widget 244</t>
  </si>
  <si>
    <t>37 X 2</t>
  </si>
  <si>
    <t>PID245</t>
  </si>
  <si>
    <t>Widget 245</t>
  </si>
  <si>
    <t>PID246</t>
  </si>
  <si>
    <t>Widget 246</t>
  </si>
  <si>
    <t>PID247</t>
  </si>
  <si>
    <t>Widget 247</t>
  </si>
  <si>
    <t>38 X 1</t>
  </si>
  <si>
    <t>PID248</t>
  </si>
  <si>
    <t>Widget 248</t>
  </si>
  <si>
    <t>38 X 2</t>
  </si>
  <si>
    <t>PID249</t>
  </si>
  <si>
    <t>Widget 249</t>
  </si>
  <si>
    <t>PID250</t>
  </si>
  <si>
    <t>Widget 250</t>
  </si>
  <si>
    <t>PID251</t>
  </si>
  <si>
    <t>Widget 251</t>
  </si>
  <si>
    <t>39 X 1</t>
  </si>
  <si>
    <t>PID252</t>
  </si>
  <si>
    <t>Widget 252</t>
  </si>
  <si>
    <t>39 X 2</t>
  </si>
  <si>
    <t>PID253</t>
  </si>
  <si>
    <t>Widget 253</t>
  </si>
  <si>
    <t>PID254</t>
  </si>
  <si>
    <t>Widget 254</t>
  </si>
  <si>
    <t>PID255</t>
  </si>
  <si>
    <t>Widget 255</t>
  </si>
  <si>
    <t>40 X 1</t>
  </si>
  <si>
    <t>PID256</t>
  </si>
  <si>
    <t>Widget 256</t>
  </si>
  <si>
    <t>40 X 2</t>
  </si>
  <si>
    <t>PID257</t>
  </si>
  <si>
    <t>Widget 257</t>
  </si>
  <si>
    <t>PID258</t>
  </si>
  <si>
    <t>Widget 258</t>
  </si>
  <si>
    <t>PID259</t>
  </si>
  <si>
    <t>Widget 259</t>
  </si>
  <si>
    <t>41 X 1</t>
  </si>
  <si>
    <t>PID260</t>
  </si>
  <si>
    <t>Widget 260</t>
  </si>
  <si>
    <t>41 X 2</t>
  </si>
  <si>
    <t>PID261</t>
  </si>
  <si>
    <t>Widget 261</t>
  </si>
  <si>
    <t>PID262</t>
  </si>
  <si>
    <t>Widget 262</t>
  </si>
  <si>
    <t>PID263</t>
  </si>
  <si>
    <t>Widget 263</t>
  </si>
  <si>
    <t>42 X 1</t>
  </si>
  <si>
    <t>PID264</t>
  </si>
  <si>
    <t>Widget 264</t>
  </si>
  <si>
    <t>42 X 2</t>
  </si>
  <si>
    <t>PID265</t>
  </si>
  <si>
    <t>Widget 265</t>
  </si>
  <si>
    <t>PID266</t>
  </si>
  <si>
    <t>Widget 266</t>
  </si>
  <si>
    <t>PID267</t>
  </si>
  <si>
    <t>Widget 267</t>
  </si>
  <si>
    <t>43 X 1</t>
  </si>
  <si>
    <t>PID268</t>
  </si>
  <si>
    <t>Widget 268</t>
  </si>
  <si>
    <t>43 X 2</t>
  </si>
  <si>
    <t>PID269</t>
  </si>
  <si>
    <t>Widget 269</t>
  </si>
  <si>
    <t>PID270</t>
  </si>
  <si>
    <t>Widget 270</t>
  </si>
  <si>
    <t>PID271</t>
  </si>
  <si>
    <t>Widget 271</t>
  </si>
  <si>
    <t>44 X 1</t>
  </si>
  <si>
    <t>PID272</t>
  </si>
  <si>
    <t>Widget 272</t>
  </si>
  <si>
    <t>44 X 2</t>
  </si>
  <si>
    <t>PID273</t>
  </si>
  <si>
    <t>Widget 273</t>
  </si>
  <si>
    <t>PID274</t>
  </si>
  <si>
    <t>Widget 274</t>
  </si>
  <si>
    <t>PID275</t>
  </si>
  <si>
    <t>Widget 275</t>
  </si>
  <si>
    <t>45 X 1</t>
  </si>
  <si>
    <t>PID276</t>
  </si>
  <si>
    <t>Widget 276</t>
  </si>
  <si>
    <t>45 X 2</t>
  </si>
  <si>
    <t>PID277</t>
  </si>
  <si>
    <t>Widget 277</t>
  </si>
  <si>
    <t>PID278</t>
  </si>
  <si>
    <t>Widget 278</t>
  </si>
  <si>
    <t>PID279</t>
  </si>
  <si>
    <t>Widget 279</t>
  </si>
  <si>
    <t>46 X 1</t>
  </si>
  <si>
    <t>PID280</t>
  </si>
  <si>
    <t>Widget 280</t>
  </si>
  <si>
    <t>46 X 2</t>
  </si>
  <si>
    <t>PID281</t>
  </si>
  <si>
    <t>Widget 281</t>
  </si>
  <si>
    <t>PID282</t>
  </si>
  <si>
    <t>Widget 282</t>
  </si>
  <si>
    <t>PID283</t>
  </si>
  <si>
    <t>Widget 283</t>
  </si>
  <si>
    <t>47 X 1</t>
  </si>
  <si>
    <t>PID284</t>
  </si>
  <si>
    <t>Widget 284</t>
  </si>
  <si>
    <t>47 X 2</t>
  </si>
  <si>
    <t>PID285</t>
  </si>
  <si>
    <t>Widget 285</t>
  </si>
  <si>
    <t>PID286</t>
  </si>
  <si>
    <t>Widget 286</t>
  </si>
  <si>
    <t>PID287</t>
  </si>
  <si>
    <t>Widget 287</t>
  </si>
  <si>
    <t>48 X 1</t>
  </si>
  <si>
    <t>PID288</t>
  </si>
  <si>
    <t>Widget 288</t>
  </si>
  <si>
    <t>48 X 2</t>
  </si>
  <si>
    <t>PID289</t>
  </si>
  <si>
    <t>Widget 289</t>
  </si>
  <si>
    <t>PID290</t>
  </si>
  <si>
    <t>Widget 290</t>
  </si>
  <si>
    <t>PID291</t>
  </si>
  <si>
    <t>Widget 291</t>
  </si>
  <si>
    <t>49 X 1</t>
  </si>
  <si>
    <t>PID292</t>
  </si>
  <si>
    <t>Widget 292</t>
  </si>
  <si>
    <t>49 X 2</t>
  </si>
  <si>
    <t>PID293</t>
  </si>
  <si>
    <t>Widget 293</t>
  </si>
  <si>
    <t>INDEX AND MATCH FORMULA EXAMPLE</t>
  </si>
  <si>
    <t>Employee Pay Roll List</t>
  </si>
  <si>
    <t>First Name</t>
  </si>
  <si>
    <t>Last Name</t>
  </si>
  <si>
    <t>Date Hired</t>
  </si>
  <si>
    <t>VLOOKUP FUNCTION EXAMPLE</t>
  </si>
  <si>
    <t>Employee
Name</t>
  </si>
  <si>
    <t>Date of Hire</t>
  </si>
  <si>
    <t>Hazel Kane</t>
  </si>
  <si>
    <t>Employee
Last Name</t>
  </si>
  <si>
    <t>HLOOKUP FUNCTION EXAMPLE</t>
  </si>
  <si>
    <t>Dept Name</t>
  </si>
  <si>
    <t>Pay Rate</t>
  </si>
  <si>
    <t>Gross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</si>
</sst>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46"/>
        <bgColor indexed="4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46"/>
      </patternFill>
    </fill>
    <fill>
      <patternFill patternType="solid">
        <fgColor rgb="FFFF6600"/>
        <bgColor indexed="64"/>
      </patternFill>
    </fill>
  </fills>
  <borders count="66">
    <border>
      <left/>
      <right/>
      <top/>
      <bottom/>
      <diagonal/>
    </border>
    <border>
      <left style="thin">
        <color indexed="52"/>
      </left>
      <right/>
      <top style="thin">
        <color indexed="52"/>
      </top>
      <bottom/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 style="thin">
        <color indexed="52"/>
      </top>
      <bottom/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52"/>
      </left>
      <right style="thin">
        <color indexed="52"/>
      </right>
      <top style="thick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ck">
        <color indexed="52"/>
      </top>
      <bottom style="thin">
        <color indexed="52"/>
      </bottom>
      <diagonal/>
    </border>
    <border>
      <left style="thin">
        <color indexed="52"/>
      </left>
      <right style="thick">
        <color indexed="52"/>
      </right>
      <top style="thick">
        <color indexed="52"/>
      </top>
      <bottom style="thin">
        <color indexed="52"/>
      </bottom>
      <diagonal/>
    </border>
    <border>
      <left style="thick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ck">
        <color indexed="52"/>
      </right>
      <top style="thin">
        <color indexed="52"/>
      </top>
      <bottom style="thin">
        <color indexed="52"/>
      </bottom>
      <diagonal/>
    </border>
    <border>
      <left style="thick">
        <color indexed="52"/>
      </left>
      <right style="thin">
        <color indexed="52"/>
      </right>
      <top style="thin">
        <color indexed="52"/>
      </top>
      <bottom style="thick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ck">
        <color indexed="52"/>
      </bottom>
      <diagonal/>
    </border>
    <border>
      <left style="thin">
        <color indexed="52"/>
      </left>
      <right style="thick">
        <color indexed="52"/>
      </right>
      <top style="thin">
        <color indexed="52"/>
      </top>
      <bottom style="thick">
        <color indexed="52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36"/>
      </left>
      <right style="medium">
        <color indexed="36"/>
      </right>
      <top style="thick">
        <color indexed="36"/>
      </top>
      <bottom style="thin">
        <color indexed="36"/>
      </bottom>
      <diagonal/>
    </border>
    <border>
      <left style="medium">
        <color indexed="36"/>
      </left>
      <right style="thin">
        <color indexed="36"/>
      </right>
      <top style="thick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ck">
        <color indexed="36"/>
      </top>
      <bottom style="thin">
        <color indexed="36"/>
      </bottom>
      <diagonal/>
    </border>
    <border>
      <left style="thin">
        <color indexed="36"/>
      </left>
      <right style="thick">
        <color indexed="36"/>
      </right>
      <top style="thick">
        <color indexed="36"/>
      </top>
      <bottom style="thin">
        <color indexed="36"/>
      </bottom>
      <diagonal/>
    </border>
    <border>
      <left style="thick">
        <color indexed="36"/>
      </left>
      <right style="medium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ck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36"/>
      </left>
      <right style="medium">
        <color indexed="36"/>
      </right>
      <top style="thin">
        <color indexed="36"/>
      </top>
      <bottom style="thick">
        <color indexed="36"/>
      </bottom>
      <diagonal/>
    </border>
    <border>
      <left style="medium">
        <color indexed="36"/>
      </left>
      <right style="thin">
        <color indexed="36"/>
      </right>
      <top style="thin">
        <color indexed="36"/>
      </top>
      <bottom style="thick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ck">
        <color indexed="36"/>
      </bottom>
      <diagonal/>
    </border>
    <border>
      <left style="thin">
        <color indexed="36"/>
      </left>
      <right style="thick">
        <color indexed="36"/>
      </right>
      <top style="thin">
        <color indexed="36"/>
      </top>
      <bottom style="thick">
        <color indexed="36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 applyAlignment="1">
      <alignment horizontal="right"/>
    </xf>
    <xf numFmtId="0" fontId="7" fillId="3" borderId="1" xfId="0" applyFont="1" applyFill="1" applyBorder="1"/>
    <xf numFmtId="0" fontId="7" fillId="3" borderId="2" xfId="0" applyFont="1" applyFill="1" applyBorder="1"/>
    <xf numFmtId="14" fontId="7" fillId="3" borderId="2" xfId="0" applyNumberFormat="1" applyFont="1" applyFill="1" applyBorder="1"/>
    <xf numFmtId="0" fontId="7" fillId="3" borderId="3" xfId="0" applyFont="1" applyFill="1" applyBorder="1"/>
    <xf numFmtId="0" fontId="7" fillId="0" borderId="1" xfId="0" applyFont="1" applyBorder="1"/>
    <xf numFmtId="0" fontId="7" fillId="0" borderId="2" xfId="0" applyFont="1" applyBorder="1"/>
    <xf numFmtId="14" fontId="7" fillId="0" borderId="2" xfId="0" applyNumberFormat="1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14" fontId="7" fillId="0" borderId="5" xfId="0" applyNumberFormat="1" applyFont="1" applyBorder="1"/>
    <xf numFmtId="0" fontId="7" fillId="0" borderId="6" xfId="0" applyFont="1" applyBorder="1"/>
    <xf numFmtId="0" fontId="1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4" fontId="6" fillId="2" borderId="2" xfId="0" applyNumberFormat="1" applyFont="1" applyFill="1" applyBorder="1" applyAlignment="1">
      <alignment horizontal="center" vertical="center"/>
    </xf>
    <xf numFmtId="44" fontId="6" fillId="2" borderId="3" xfId="0" applyNumberFormat="1" applyFont="1" applyFill="1" applyBorder="1" applyAlignment="1">
      <alignment horizontal="center" vertical="center"/>
    </xf>
    <xf numFmtId="44" fontId="7" fillId="3" borderId="2" xfId="0" applyNumberFormat="1" applyFont="1" applyFill="1" applyBorder="1"/>
    <xf numFmtId="44" fontId="7" fillId="3" borderId="3" xfId="0" applyNumberFormat="1" applyFont="1" applyFill="1" applyBorder="1"/>
    <xf numFmtId="44" fontId="7" fillId="0" borderId="2" xfId="0" applyNumberFormat="1" applyFont="1" applyBorder="1"/>
    <xf numFmtId="44" fontId="7" fillId="0" borderId="3" xfId="0" applyNumberFormat="1" applyFont="1" applyBorder="1"/>
    <xf numFmtId="44" fontId="7" fillId="0" borderId="5" xfId="0" applyNumberFormat="1" applyFont="1" applyBorder="1"/>
    <xf numFmtId="44" fontId="7" fillId="0" borderId="6" xfId="0" applyNumberFormat="1" applyFont="1" applyBorder="1"/>
    <xf numFmtId="0" fontId="13" fillId="6" borderId="9" xfId="0" applyFont="1" applyFill="1" applyBorder="1" applyAlignment="1">
      <alignment horizontal="center" vertical="center"/>
    </xf>
    <xf numFmtId="0" fontId="0" fillId="0" borderId="9" xfId="0" applyBorder="1"/>
    <xf numFmtId="0" fontId="0" fillId="5" borderId="9" xfId="0" applyFill="1" applyBorder="1"/>
    <xf numFmtId="0" fontId="0" fillId="5" borderId="10" xfId="0" applyFill="1" applyBorder="1"/>
    <xf numFmtId="0" fontId="0" fillId="0" borderId="13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3" fillId="6" borderId="1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Border="1"/>
    <xf numFmtId="0" fontId="13" fillId="5" borderId="12" xfId="0" applyFont="1" applyFill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5" borderId="13" xfId="0" applyNumberFormat="1" applyFill="1" applyBorder="1" applyAlignment="1">
      <alignment horizontal="center"/>
    </xf>
    <xf numFmtId="44" fontId="0" fillId="5" borderId="12" xfId="0" applyNumberFormat="1" applyFill="1" applyBorder="1" applyAlignment="1">
      <alignment horizontal="center"/>
    </xf>
    <xf numFmtId="0" fontId="13" fillId="6" borderId="7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0" fillId="0" borderId="11" xfId="0" applyBorder="1"/>
    <xf numFmtId="0" fontId="0" fillId="5" borderId="11" xfId="0" applyFill="1" applyBorder="1"/>
    <xf numFmtId="0" fontId="0" fillId="5" borderId="16" xfId="0" applyFill="1" applyBorder="1"/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44" fontId="11" fillId="0" borderId="0" xfId="0" applyNumberFormat="1" applyFont="1"/>
    <xf numFmtId="44" fontId="0" fillId="0" borderId="0" xfId="0" applyNumberFormat="1"/>
    <xf numFmtId="0" fontId="14" fillId="0" borderId="0" xfId="0" applyFont="1" applyAlignment="1">
      <alignment horizontal="center"/>
    </xf>
    <xf numFmtId="44" fontId="7" fillId="3" borderId="21" xfId="1" applyFont="1" applyFill="1" applyBorder="1"/>
    <xf numFmtId="44" fontId="7" fillId="0" borderId="21" xfId="1" applyFont="1" applyBorder="1"/>
    <xf numFmtId="44" fontId="7" fillId="3" borderId="1" xfId="1" applyFont="1" applyFill="1" applyBorder="1"/>
    <xf numFmtId="44" fontId="7" fillId="0" borderId="1" xfId="1" applyFont="1" applyBorder="1"/>
    <xf numFmtId="44" fontId="7" fillId="3" borderId="21" xfId="0" applyNumberFormat="1" applyFont="1" applyFill="1" applyBorder="1"/>
    <xf numFmtId="44" fontId="7" fillId="0" borderId="21" xfId="0" applyNumberFormat="1" applyFont="1" applyBorder="1"/>
    <xf numFmtId="44" fontId="7" fillId="3" borderId="1" xfId="0" applyNumberFormat="1" applyFont="1" applyFill="1" applyBorder="1"/>
    <xf numFmtId="44" fontId="7" fillId="0" borderId="1" xfId="0" applyNumberFormat="1" applyFont="1" applyBorder="1"/>
    <xf numFmtId="1" fontId="7" fillId="3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44" fontId="6" fillId="2" borderId="2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ill="1"/>
    <xf numFmtId="0" fontId="13" fillId="11" borderId="27" xfId="0" applyFont="1" applyFill="1" applyBorder="1"/>
    <xf numFmtId="0" fontId="13" fillId="9" borderId="27" xfId="0" applyFont="1" applyFill="1" applyBorder="1"/>
    <xf numFmtId="0" fontId="13" fillId="11" borderId="26" xfId="0" applyFont="1" applyFill="1" applyBorder="1"/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8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vertical="center"/>
    </xf>
    <xf numFmtId="0" fontId="14" fillId="13" borderId="26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4" fontId="7" fillId="3" borderId="32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3" fillId="14" borderId="36" xfId="0" applyFont="1" applyFill="1" applyBorder="1" applyAlignment="1">
      <alignment horizontal="center" wrapText="1"/>
    </xf>
    <xf numFmtId="0" fontId="13" fillId="14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13" borderId="42" xfId="0" applyFont="1" applyFill="1" applyBorder="1"/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13" borderId="46" xfId="0" applyFont="1" applyFill="1" applyBorder="1"/>
    <xf numFmtId="0" fontId="9" fillId="4" borderId="47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13" borderId="48" xfId="0" applyFont="1" applyFill="1" applyBorder="1"/>
    <xf numFmtId="165" fontId="9" fillId="4" borderId="49" xfId="0" applyNumberFormat="1" applyFont="1" applyFill="1" applyBorder="1" applyAlignment="1">
      <alignment horizontal="center" vertical="center"/>
    </xf>
    <xf numFmtId="165" fontId="9" fillId="4" borderId="50" xfId="0" applyNumberFormat="1" applyFont="1" applyFill="1" applyBorder="1" applyAlignment="1">
      <alignment horizontal="center" vertical="center"/>
    </xf>
    <xf numFmtId="165" fontId="9" fillId="4" borderId="51" xfId="0" applyNumberFormat="1" applyFont="1" applyFill="1" applyBorder="1" applyAlignment="1">
      <alignment horizontal="center" vertical="center"/>
    </xf>
    <xf numFmtId="0" fontId="13" fillId="14" borderId="36" xfId="0" applyFont="1" applyFill="1" applyBorder="1" applyAlignment="1">
      <alignment horizontal="center" vertical="center" wrapText="1"/>
    </xf>
    <xf numFmtId="0" fontId="13" fillId="14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65" fontId="9" fillId="4" borderId="52" xfId="0" applyNumberFormat="1" applyFont="1" applyFill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0" fontId="4" fillId="13" borderId="53" xfId="0" applyFont="1" applyFill="1" applyBorder="1"/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13" borderId="56" xfId="0" applyFont="1" applyFill="1" applyBorder="1"/>
    <xf numFmtId="0" fontId="9" fillId="4" borderId="57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65" fontId="9" fillId="4" borderId="57" xfId="0" applyNumberFormat="1" applyFont="1" applyFill="1" applyBorder="1" applyAlignment="1">
      <alignment horizontal="center" vertical="center"/>
    </xf>
    <xf numFmtId="2" fontId="9" fillId="0" borderId="57" xfId="0" applyNumberFormat="1" applyFont="1" applyBorder="1" applyAlignment="1">
      <alignment horizontal="center" vertical="center"/>
    </xf>
    <xf numFmtId="0" fontId="4" fillId="13" borderId="58" xfId="0" applyFont="1" applyFill="1" applyBorder="1" applyAlignment="1">
      <alignment horizontal="left"/>
    </xf>
    <xf numFmtId="44" fontId="19" fillId="15" borderId="59" xfId="1" applyNumberFormat="1" applyFont="1" applyFill="1" applyBorder="1" applyAlignment="1">
      <alignment horizontal="center" vertical="center"/>
    </xf>
    <xf numFmtId="44" fontId="19" fillId="15" borderId="60" xfId="1" applyNumberFormat="1" applyFont="1" applyFill="1" applyBorder="1" applyAlignment="1">
      <alignment horizontal="center" vertical="center"/>
    </xf>
    <xf numFmtId="44" fontId="11" fillId="13" borderId="25" xfId="1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8" fillId="16" borderId="61" xfId="0" applyFont="1" applyFill="1" applyBorder="1"/>
    <xf numFmtId="0" fontId="18" fillId="16" borderId="63" xfId="0" applyFont="1" applyFill="1" applyBorder="1"/>
    <xf numFmtId="0" fontId="18" fillId="16" borderId="65" xfId="0" applyFont="1" applyFill="1" applyBorder="1"/>
    <xf numFmtId="0" fontId="14" fillId="11" borderId="62" xfId="0" applyFont="1" applyFill="1" applyBorder="1" applyAlignment="1">
      <alignment horizontal="center"/>
    </xf>
    <xf numFmtId="0" fontId="14" fillId="11" borderId="64" xfId="0" applyFont="1" applyFill="1" applyBorder="1" applyAlignment="1">
      <alignment horizontal="center"/>
    </xf>
    <xf numFmtId="0" fontId="13" fillId="11" borderId="24" xfId="0" applyFont="1" applyFill="1" applyBorder="1" applyAlignment="1">
      <alignment horizontal="center"/>
    </xf>
    <xf numFmtId="164" fontId="13" fillId="9" borderId="24" xfId="0" applyNumberFormat="1" applyFont="1" applyFill="1" applyBorder="1" applyAlignment="1">
      <alignment horizontal="center"/>
    </xf>
    <xf numFmtId="0" fontId="13" fillId="11" borderId="25" xfId="0" applyNumberFormat="1" applyFont="1" applyFill="1" applyBorder="1" applyAlignment="1">
      <alignment horizontal="center"/>
    </xf>
    <xf numFmtId="164" fontId="14" fillId="11" borderId="64" xfId="0" applyNumberFormat="1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colors>
    <mruColors>
      <color rgb="FFFFFF99"/>
      <color rgb="FFFFCC99"/>
      <color rgb="FFFF6600"/>
      <color rgb="FFAA0696"/>
      <color rgb="FF0000FF"/>
      <color rgb="FFFFFFD5"/>
      <color rgb="FFFFFFCC"/>
      <color rgb="FFE5F3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190501</xdr:rowOff>
    </xdr:from>
    <xdr:to>
      <xdr:col>19</xdr:col>
      <xdr:colOff>47625</xdr:colOff>
      <xdr:row>22</xdr:row>
      <xdr:rowOff>133351</xdr:rowOff>
    </xdr:to>
    <xdr:sp macro="" textlink="">
      <xdr:nvSpPr>
        <xdr:cNvPr id="2" name="TextBox 1"/>
        <xdr:cNvSpPr txBox="1"/>
      </xdr:nvSpPr>
      <xdr:spPr>
        <a:xfrm>
          <a:off x="4714874" y="190501"/>
          <a:ext cx="7953376" cy="5657850"/>
        </a:xfrm>
        <a:prstGeom prst="rect">
          <a:avLst/>
        </a:prstGeom>
        <a:solidFill>
          <a:srgbClr val="FFFF99"/>
        </a:solidFill>
        <a:ln w="2857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37160" tIns="137160" rIns="137160" bIns="137160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VLOOKUP FUNCTION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VLOOKUP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 vertical ) function works by locating an item in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column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 a table. 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VLOOKUP has four arguments: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 value, table array, col index num and range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lookup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200" b="1" spc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Syntax:</a:t>
          </a:r>
          <a:r>
            <a:rPr lang="en-US" sz="1200" b="1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=VLOOKUP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200" b="1" spc="2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lookup_value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 baseline="0">
              <a:solidFill>
                <a:srgbClr val="AA0696"/>
              </a:solidFill>
              <a:effectLst/>
              <a:latin typeface="+mn-lt"/>
              <a:ea typeface="+mn-ea"/>
              <a:cs typeface="+mn-cs"/>
            </a:rPr>
            <a:t>table_array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 baseline="0">
              <a:solidFill>
                <a:srgbClr val="FF6600"/>
              </a:solidFill>
              <a:effectLst/>
              <a:latin typeface="+mn-lt"/>
              <a:ea typeface="+mn-ea"/>
              <a:cs typeface="+mn-cs"/>
            </a:rPr>
            <a:t>col_index_num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[range_lookup]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 b="1" spc="2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lookup_value: 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Refers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cell containing the value to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look up.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table_array: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The range where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lookup_value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located and it must be in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column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range.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col_index_num: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When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lookup_value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found in a row in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column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VLOOKUP function needs to know from which column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the right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retrieve the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information.  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range_lookup (True or False):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Specifies whether you want VLOOKUP to find an exact match or an approximate match.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used or omitted, an exact or approximate match is returned. If an exact match is not found, the next largest value that is less than lookup_value is returned. 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IMPORTANT: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range_lookup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either TRUE or is omitted, the values in the first column of table_array must be placed in ascending sort order; otherwise, VLOOKUP might not return the correct value.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range_lookup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False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values in the first column of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table_array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 not need to be sorted.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range_lookup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False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VLOOKUP will find only an exact match. If there are two or more values in the first column of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table_array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 match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lookup_value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first value found is used.  If an exact match is not found, the error value #N/A is returned.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28574</xdr:colOff>
      <xdr:row>10</xdr:row>
      <xdr:rowOff>85724</xdr:rowOff>
    </xdr:from>
    <xdr:to>
      <xdr:col>5</xdr:col>
      <xdr:colOff>600074</xdr:colOff>
      <xdr:row>10</xdr:row>
      <xdr:rowOff>400049</xdr:rowOff>
    </xdr:to>
    <xdr:sp macro="" textlink="">
      <xdr:nvSpPr>
        <xdr:cNvPr id="4" name="Right Arrow 3"/>
        <xdr:cNvSpPr/>
      </xdr:nvSpPr>
      <xdr:spPr>
        <a:xfrm rot="10800000">
          <a:off x="3086099" y="3000374"/>
          <a:ext cx="1504950" cy="314325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1</xdr:row>
      <xdr:rowOff>9525</xdr:rowOff>
    </xdr:from>
    <xdr:to>
      <xdr:col>18</xdr:col>
      <xdr:colOff>466725</xdr:colOff>
      <xdr:row>28</xdr:row>
      <xdr:rowOff>133350</xdr:rowOff>
    </xdr:to>
    <xdr:sp macro="" textlink="">
      <xdr:nvSpPr>
        <xdr:cNvPr id="2" name="TextBox 1"/>
        <xdr:cNvSpPr txBox="1"/>
      </xdr:nvSpPr>
      <xdr:spPr>
        <a:xfrm>
          <a:off x="5048249" y="209550"/>
          <a:ext cx="7953376" cy="6324600"/>
        </a:xfrm>
        <a:prstGeom prst="rect">
          <a:avLst/>
        </a:prstGeom>
        <a:solidFill>
          <a:srgbClr val="FFFFCC"/>
        </a:solidFill>
        <a:ln w="2857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37160" tIns="137160" rIns="137160" bIns="137160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HLOOKUP FUNCTION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HLOOKUP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 horizontal ) function works by locating an item in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row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a table. 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HLOOKUP has four arguments: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 value, table array, col index num and range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lookup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200" b="1" spc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Syntax:</a:t>
          </a:r>
          <a:r>
            <a:rPr lang="en-US" sz="1200" b="1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=HLOOKUP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200" b="1" spc="2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lookup_value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 baseline="0">
              <a:solidFill>
                <a:srgbClr val="AA0696"/>
              </a:solidFill>
              <a:effectLst/>
              <a:latin typeface="+mn-lt"/>
              <a:ea typeface="+mn-ea"/>
              <a:cs typeface="+mn-cs"/>
            </a:rPr>
            <a:t>table_array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 baseline="0">
              <a:solidFill>
                <a:srgbClr val="FF6600"/>
              </a:solidFill>
              <a:effectLst/>
              <a:latin typeface="+mn-lt"/>
              <a:ea typeface="+mn-ea"/>
              <a:cs typeface="+mn-cs"/>
            </a:rPr>
            <a:t>row_index_num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[range_lookup]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 b="1" spc="2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lookup_value: 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Refers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cell containing the value to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look up.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table_array: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The range where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lookup_value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located and it must be in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row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the range.  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The values in the first row of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table_array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can be text, numbers, or logical values.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If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range_lookup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values in the first row of table_array must be placed in ascending order: </a:t>
          </a:r>
          <a:b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-2, -1, 0, 1, 2,... , A-Z, otherwise, HLOOKUP may not give the correct value.  If range_lookup is FALSE, </a:t>
          </a:r>
          <a:b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table_array does not need to be sorted.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Uppercase and lowercase text are equivalent.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Sort the values in ascending order, left to right. 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row_index_num: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row number in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table_array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which the matching value will be returned. A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row_index_num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1 returns the first row value in table_array, a row_index_num of 2 returns the second row value in table_array, and so on. </a:t>
          </a:r>
          <a:b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row_index_num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less than 1, HLOOKUP returns the #VALUE! error value.  If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row_index_num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greater than the number of rows on table_array, HLOOKUP returns the #REF! error value.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range_lookup (True or False):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Specifies whether you want HLOOKUP to find an exact match or an approximate match.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True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used or omitted, an approximate match is returned.  In other words, if an exact match is not found, the next largest value that is less than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lookup_value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returned.  If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False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HLOOKUP will find an exact match.  If one is not found, the error value #N/A is returned.</a:t>
          </a:r>
        </a:p>
      </xdr:txBody>
    </xdr:sp>
    <xdr:clientData/>
  </xdr:twoCellAnchor>
  <xdr:twoCellAnchor>
    <xdr:from>
      <xdr:col>4</xdr:col>
      <xdr:colOff>28575</xdr:colOff>
      <xdr:row>8</xdr:row>
      <xdr:rowOff>76199</xdr:rowOff>
    </xdr:from>
    <xdr:to>
      <xdr:col>5</xdr:col>
      <xdr:colOff>409575</xdr:colOff>
      <xdr:row>9</xdr:row>
      <xdr:rowOff>9524</xdr:rowOff>
    </xdr:to>
    <xdr:sp macro="" textlink="">
      <xdr:nvSpPr>
        <xdr:cNvPr id="3" name="Right Arrow 2"/>
        <xdr:cNvSpPr/>
      </xdr:nvSpPr>
      <xdr:spPr>
        <a:xfrm rot="10800000">
          <a:off x="3810000" y="2314574"/>
          <a:ext cx="1209675" cy="314325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</xdr:row>
      <xdr:rowOff>0</xdr:rowOff>
    </xdr:from>
    <xdr:to>
      <xdr:col>15</xdr:col>
      <xdr:colOff>247650</xdr:colOff>
      <xdr:row>7</xdr:row>
      <xdr:rowOff>123825</xdr:rowOff>
    </xdr:to>
    <xdr:sp macro="" textlink="">
      <xdr:nvSpPr>
        <xdr:cNvPr id="2" name="TextBox 1"/>
        <xdr:cNvSpPr txBox="1"/>
      </xdr:nvSpPr>
      <xdr:spPr>
        <a:xfrm>
          <a:off x="7077074" y="200025"/>
          <a:ext cx="5067301" cy="1971675"/>
        </a:xfrm>
        <a:prstGeom prst="rect">
          <a:avLst/>
        </a:prstGeom>
        <a:solidFill>
          <a:srgbClr val="FFFFCC"/>
        </a:solidFill>
        <a:ln w="2857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37160" tIns="137160" rIns="137160" bIns="137160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LEFT FUNCTION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LEFT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has 2 arguments:  text and number of characters.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Syntax:   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=LEFT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200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spc="200" baseline="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text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200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spc="200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num_of_chars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cell address where the text is located on the spreadsheet.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Num_of_chars: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number of characters to extract counting from the left.</a:t>
          </a:r>
        </a:p>
        <a:p>
          <a:endParaRPr lang="en-US" sz="1100"/>
        </a:p>
      </xdr:txBody>
    </xdr:sp>
    <xdr:clientData/>
  </xdr:twoCellAnchor>
  <xdr:twoCellAnchor>
    <xdr:from>
      <xdr:col>5</xdr:col>
      <xdr:colOff>19049</xdr:colOff>
      <xdr:row>2</xdr:row>
      <xdr:rowOff>314324</xdr:rowOff>
    </xdr:from>
    <xdr:to>
      <xdr:col>7</xdr:col>
      <xdr:colOff>28574</xdr:colOff>
      <xdr:row>3</xdr:row>
      <xdr:rowOff>304799</xdr:rowOff>
    </xdr:to>
    <xdr:sp macro="" textlink="">
      <xdr:nvSpPr>
        <xdr:cNvPr id="3" name="Right Arrow 2"/>
        <xdr:cNvSpPr/>
      </xdr:nvSpPr>
      <xdr:spPr>
        <a:xfrm rot="10800000">
          <a:off x="5819774" y="790574"/>
          <a:ext cx="1228725" cy="30480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</xdr:row>
      <xdr:rowOff>1</xdr:rowOff>
    </xdr:from>
    <xdr:to>
      <xdr:col>17</xdr:col>
      <xdr:colOff>238125</xdr:colOff>
      <xdr:row>10</xdr:row>
      <xdr:rowOff>152401</xdr:rowOff>
    </xdr:to>
    <xdr:sp macro="" textlink="">
      <xdr:nvSpPr>
        <xdr:cNvPr id="2" name="TextBox 1"/>
        <xdr:cNvSpPr txBox="1"/>
      </xdr:nvSpPr>
      <xdr:spPr>
        <a:xfrm>
          <a:off x="7077074" y="200026"/>
          <a:ext cx="6276976" cy="2571750"/>
        </a:xfrm>
        <a:prstGeom prst="rect">
          <a:avLst/>
        </a:prstGeom>
        <a:solidFill>
          <a:srgbClr val="FFFFCC"/>
        </a:solidFill>
        <a:ln w="2857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37160" tIns="137160" rIns="137160" bIns="137160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 FUNCTION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has  three  arguments: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text to find, what within the text and starting point in the text.</a:t>
          </a: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1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Syntax:</a:t>
          </a:r>
          <a:r>
            <a:rPr lang="en-US" sz="120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 b="1" spc="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=FIND</a:t>
          </a:r>
          <a:r>
            <a:rPr kumimoji="0" lang="en-US" sz="1200" b="1" i="0" u="none" strike="noStrike" kern="0" cap="none" spc="20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lang="en-US" sz="1200" b="1" spc="200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find_text</a:t>
          </a:r>
          <a:r>
            <a:rPr lang="en-US" sz="1200" b="1" spc="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within_text</a:t>
          </a:r>
          <a:r>
            <a:rPr lang="en-US" sz="1200" b="1" spc="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start_num</a:t>
          </a:r>
          <a:r>
            <a:rPr lang="en-US" sz="1100" b="1" spc="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 b="1" spc="2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find_text: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character in the text string you wish to find.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within_text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The cell address where the text is located.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start_num: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starting location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string of characters to begin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looking for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find_text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19049</xdr:colOff>
      <xdr:row>2</xdr:row>
      <xdr:rowOff>314324</xdr:rowOff>
    </xdr:from>
    <xdr:to>
      <xdr:col>7</xdr:col>
      <xdr:colOff>28574</xdr:colOff>
      <xdr:row>3</xdr:row>
      <xdr:rowOff>304799</xdr:rowOff>
    </xdr:to>
    <xdr:sp macro="" textlink="">
      <xdr:nvSpPr>
        <xdr:cNvPr id="3" name="Right Arrow 2"/>
        <xdr:cNvSpPr/>
      </xdr:nvSpPr>
      <xdr:spPr>
        <a:xfrm rot="10800000">
          <a:off x="5819774" y="790574"/>
          <a:ext cx="1228725" cy="30480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</xdr:row>
      <xdr:rowOff>1</xdr:rowOff>
    </xdr:from>
    <xdr:to>
      <xdr:col>17</xdr:col>
      <xdr:colOff>238125</xdr:colOff>
      <xdr:row>18</xdr:row>
      <xdr:rowOff>19049</xdr:rowOff>
    </xdr:to>
    <xdr:sp macro="" textlink="">
      <xdr:nvSpPr>
        <xdr:cNvPr id="2" name="TextBox 1"/>
        <xdr:cNvSpPr txBox="1"/>
      </xdr:nvSpPr>
      <xdr:spPr>
        <a:xfrm>
          <a:off x="7077074" y="200026"/>
          <a:ext cx="6276976" cy="3590923"/>
        </a:xfrm>
        <a:prstGeom prst="rect">
          <a:avLst/>
        </a:prstGeom>
        <a:solidFill>
          <a:srgbClr val="FFFFD5"/>
        </a:solidFill>
        <a:ln w="2857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37160" tIns="137160" rIns="137160" bIns="137160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LEFT AND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FIND FUNCTIONS TOGETHER</a:t>
          </a:r>
          <a:endParaRPr lang="en-US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combining 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LEFT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functions, this gives us a first-name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grabber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1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Syntax:</a:t>
          </a:r>
          <a:r>
            <a:rPr lang="en-US" sz="120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 b="1" spc="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=LEFT</a:t>
          </a:r>
          <a:r>
            <a:rPr kumimoji="0" lang="en-US" sz="1200" b="1" i="0" u="none" strike="noStrike" kern="0" cap="none" spc="20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(D4</a:t>
          </a:r>
          <a:r>
            <a:rPr lang="en-US" sz="1200" b="1" spc="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200" b="1" spc="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</a:t>
          </a:r>
          <a:r>
            <a:rPr lang="en-US" sz="1200" b="1" spc="2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200" b="1" spc="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",D4,1</a:t>
          </a:r>
          <a:r>
            <a:rPr lang="en-US" sz="1200" b="1" spc="2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sz="1200" b="1" spc="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US" sz="1100" b="1" spc="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sz="1100" b="1" spc="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 b="1" spc="2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are using 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LEFT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to extract the first name,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Bob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are using 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locate the space between the first and last names. 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locates the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space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character  4 . 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parentheses are the key.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is inside parentheses because it replaces the number needed for the 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LEFT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to work correctly. </a:t>
          </a:r>
        </a:p>
        <a:p>
          <a:endParaRPr lang="en-US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LEFT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needs to know how many characters to extract.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feeds the number to 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LEFT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function.  We substract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one character from the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FIND 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location so that the space is not included.  </a:t>
          </a:r>
          <a:endParaRPr lang="en-US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19049</xdr:colOff>
      <xdr:row>2</xdr:row>
      <xdr:rowOff>314324</xdr:rowOff>
    </xdr:from>
    <xdr:to>
      <xdr:col>7</xdr:col>
      <xdr:colOff>28574</xdr:colOff>
      <xdr:row>3</xdr:row>
      <xdr:rowOff>304799</xdr:rowOff>
    </xdr:to>
    <xdr:sp macro="" textlink="">
      <xdr:nvSpPr>
        <xdr:cNvPr id="3" name="Right Arrow 2"/>
        <xdr:cNvSpPr/>
      </xdr:nvSpPr>
      <xdr:spPr>
        <a:xfrm rot="10800000">
          <a:off x="5819774" y="790574"/>
          <a:ext cx="1228725" cy="30480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0</xdr:row>
      <xdr:rowOff>190502</xdr:rowOff>
    </xdr:from>
    <xdr:to>
      <xdr:col>13</xdr:col>
      <xdr:colOff>219075</xdr:colOff>
      <xdr:row>11</xdr:row>
      <xdr:rowOff>76201</xdr:rowOff>
    </xdr:to>
    <xdr:sp macro="" textlink="">
      <xdr:nvSpPr>
        <xdr:cNvPr id="2" name="TextBox 1"/>
        <xdr:cNvSpPr txBox="1"/>
      </xdr:nvSpPr>
      <xdr:spPr>
        <a:xfrm>
          <a:off x="5153024" y="190502"/>
          <a:ext cx="6276976" cy="3019424"/>
        </a:xfrm>
        <a:prstGeom prst="rect">
          <a:avLst/>
        </a:prstGeom>
        <a:solidFill>
          <a:srgbClr val="FFFFCC"/>
        </a:solidFill>
        <a:ln w="2857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37160" tIns="137160" rIns="137160" bIns="137160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INDEX FUNCTION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INDEX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has three arguments: 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array, row_num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column_num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Syntax:</a:t>
          </a:r>
          <a:r>
            <a:rPr lang="en-US" sz="120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=INDEX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200" b="1" spc="200" baseline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array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 </a:t>
          </a:r>
          <a:r>
            <a:rPr lang="en-US" sz="1200" b="1" spc="200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row_num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column_num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array: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range you look in for the content of a cell.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row_num: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row number where the item is located.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column_num: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column number, counting from left to right, where the item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located.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INDEX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looks in the range above and locates the item based on the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row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numbers specified in the function arguments and displays the cell's content.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28573</xdr:colOff>
      <xdr:row>8</xdr:row>
      <xdr:rowOff>314324</xdr:rowOff>
    </xdr:from>
    <xdr:to>
      <xdr:col>4</xdr:col>
      <xdr:colOff>504824</xdr:colOff>
      <xdr:row>9</xdr:row>
      <xdr:rowOff>295274</xdr:rowOff>
    </xdr:to>
    <xdr:sp macro="" textlink="">
      <xdr:nvSpPr>
        <xdr:cNvPr id="3" name="Right Arrow 2"/>
        <xdr:cNvSpPr/>
      </xdr:nvSpPr>
      <xdr:spPr>
        <a:xfrm rot="10800000">
          <a:off x="3790948" y="2476499"/>
          <a:ext cx="1343026" cy="30480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0</xdr:row>
      <xdr:rowOff>190502</xdr:rowOff>
    </xdr:from>
    <xdr:to>
      <xdr:col>13</xdr:col>
      <xdr:colOff>219075</xdr:colOff>
      <xdr:row>11</xdr:row>
      <xdr:rowOff>228601</xdr:rowOff>
    </xdr:to>
    <xdr:sp macro="" textlink="">
      <xdr:nvSpPr>
        <xdr:cNvPr id="2" name="TextBox 1"/>
        <xdr:cNvSpPr txBox="1"/>
      </xdr:nvSpPr>
      <xdr:spPr>
        <a:xfrm>
          <a:off x="5153024" y="190502"/>
          <a:ext cx="6276976" cy="3171824"/>
        </a:xfrm>
        <a:prstGeom prst="rect">
          <a:avLst/>
        </a:prstGeom>
        <a:solidFill>
          <a:srgbClr val="FFFFCC"/>
        </a:solidFill>
        <a:ln w="2857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37160" tIns="137160" rIns="137160" bIns="137160" rtlCol="0" anchor="t"/>
        <a:lstStyle/>
        <a:p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MATCH FUNCTION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MATCH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has three arguments: 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array, row_num </a:t>
          </a:r>
          <a:r>
            <a:rPr 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column_num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Syntax:</a:t>
          </a:r>
          <a:r>
            <a:rPr lang="en-US" sz="120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=MATCH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200" b="1" spc="200" baseline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lookup_value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 </a:t>
          </a:r>
          <a:r>
            <a:rPr lang="en-US" sz="1200" b="1" spc="200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lookup_array</a:t>
          </a:r>
          <a:r>
            <a:rPr lang="en-US" sz="1200" b="1" spc="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200" b="1" spc="20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[match_type]</a:t>
          </a:r>
          <a:r>
            <a:rPr lang="en-US" sz="1200" b="1" spc="2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lookup_value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  The value to look up.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lookup_array: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of cells to search.</a:t>
          </a: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[match_type]: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Optional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number -1, 0, or 1. The match_type argument specifies how Excel matches lookup_value with values in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lookup_array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default value for this argument is 1.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MATCH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looks in the range above and specifies the 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row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location where the item is found. 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28573</xdr:colOff>
      <xdr:row>8</xdr:row>
      <xdr:rowOff>314324</xdr:rowOff>
    </xdr:from>
    <xdr:to>
      <xdr:col>4</xdr:col>
      <xdr:colOff>504824</xdr:colOff>
      <xdr:row>9</xdr:row>
      <xdr:rowOff>295274</xdr:rowOff>
    </xdr:to>
    <xdr:sp macro="" textlink="">
      <xdr:nvSpPr>
        <xdr:cNvPr id="3" name="Right Arrow 2"/>
        <xdr:cNvSpPr/>
      </xdr:nvSpPr>
      <xdr:spPr>
        <a:xfrm rot="10800000">
          <a:off x="3790948" y="2476499"/>
          <a:ext cx="1343026" cy="304800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447674</xdr:colOff>
      <xdr:row>15</xdr:row>
      <xdr:rowOff>57151</xdr:rowOff>
    </xdr:from>
    <xdr:to>
      <xdr:col>13</xdr:col>
      <xdr:colOff>389175</xdr:colOff>
      <xdr:row>22</xdr:row>
      <xdr:rowOff>56984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099" y="4086226"/>
          <a:ext cx="10800001" cy="13333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</xdr:row>
      <xdr:rowOff>171449</xdr:rowOff>
    </xdr:from>
    <xdr:to>
      <xdr:col>14</xdr:col>
      <xdr:colOff>533400</xdr:colOff>
      <xdr:row>34</xdr:row>
      <xdr:rowOff>95250</xdr:rowOff>
    </xdr:to>
    <xdr:sp macro="" textlink="">
      <xdr:nvSpPr>
        <xdr:cNvPr id="3" name="TextBox 2"/>
        <xdr:cNvSpPr txBox="1"/>
      </xdr:nvSpPr>
      <xdr:spPr>
        <a:xfrm>
          <a:off x="6553200" y="2314574"/>
          <a:ext cx="6867525" cy="4876801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91440" tIns="91440" rIns="91440" bIns="91440" rtlCol="0" anchor="t"/>
        <a:lstStyle/>
        <a:p>
          <a:r>
            <a:rPr lang="en-US" sz="1400" b="1"/>
            <a:t>Let's break</a:t>
          </a:r>
          <a:r>
            <a:rPr lang="en-US" sz="1400" b="1" baseline="0"/>
            <a:t> down this formula:</a:t>
          </a:r>
        </a:p>
        <a:p>
          <a:endParaRPr lang="en-US" sz="1100" b="1"/>
        </a:p>
        <a:p>
          <a:r>
            <a:rPr lang="en-US" sz="1400" b="1" spc="200" baseline="0"/>
            <a:t>=INDEX(Widget_Inventory, MATCH(J4,Widgets),4)</a:t>
          </a:r>
        </a:p>
        <a:p>
          <a:endParaRPr lang="en-US" sz="1100" b="1"/>
        </a:p>
        <a:p>
          <a:r>
            <a:rPr lang="en-US" sz="1100" b="0"/>
            <a:t>The</a:t>
          </a:r>
          <a:r>
            <a:rPr lang="en-US" sz="1100" b="0" baseline="0"/>
            <a:t> </a:t>
          </a:r>
          <a:r>
            <a:rPr lang="en-US" sz="1100" b="1" baseline="0"/>
            <a:t>INDEX</a:t>
          </a:r>
          <a:r>
            <a:rPr lang="en-US" sz="1100" b="0" baseline="0"/>
            <a:t> function is being used to locate the </a:t>
          </a:r>
          <a:r>
            <a:rPr lang="en-US" sz="1100" b="1" baseline="0"/>
            <a:t>Product Price </a:t>
          </a:r>
          <a:r>
            <a:rPr lang="en-US" sz="1100" b="0" baseline="0"/>
            <a:t>and </a:t>
          </a:r>
          <a:r>
            <a:rPr lang="en-US" sz="1100" b="1" baseline="0"/>
            <a:t>Inventory Total information </a:t>
          </a:r>
          <a:br>
            <a:rPr lang="en-US" sz="1100" b="1" baseline="0"/>
          </a:br>
          <a:r>
            <a:rPr lang="en-US" sz="1100" b="0" baseline="0"/>
            <a:t>for the </a:t>
          </a:r>
          <a:r>
            <a:rPr lang="en-US" sz="1100" b="1" baseline="0"/>
            <a:t>Widget 106 </a:t>
          </a:r>
          <a:r>
            <a:rPr lang="en-US" sz="1100" b="0" baseline="0"/>
            <a:t>item.</a:t>
          </a:r>
        </a:p>
        <a:p>
          <a:endParaRPr lang="en-US" sz="11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The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INDEX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function has three arguments: 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array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+mn-lt"/>
              <a:ea typeface="+mn-ea"/>
              <a:cs typeface="+mn-cs"/>
            </a:rPr>
            <a:t>row_num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and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column_num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</a:t>
          </a:r>
          <a:r>
            <a:rPr lang="en-US" sz="1100" b="1"/>
            <a:t>Widget_Inventory</a:t>
          </a:r>
          <a:r>
            <a:rPr lang="en-US" sz="1100" b="0"/>
            <a:t> is a </a:t>
          </a:r>
          <a:r>
            <a:rPr lang="en-US" sz="1100" b="1"/>
            <a:t>defined range name for the </a:t>
          </a:r>
          <a:r>
            <a:rPr lang="en-US" sz="1100" b="1">
              <a:solidFill>
                <a:srgbClr val="C00000"/>
              </a:solidFill>
            </a:rPr>
            <a:t>array</a:t>
          </a:r>
          <a:r>
            <a:rPr lang="en-US" sz="1100" b="1"/>
            <a:t> of cells C4:G197</a:t>
          </a:r>
          <a:r>
            <a:rPr lang="en-US" sz="1100" b="0"/>
            <a:t>.</a:t>
          </a:r>
          <a:r>
            <a:rPr lang="en-US" sz="1100" b="0" baseline="0"/>
            <a:t>  </a:t>
          </a:r>
        </a:p>
        <a:p>
          <a:endParaRPr lang="en-US" sz="1100" b="0" baseline="0"/>
        </a:p>
        <a:p>
          <a:r>
            <a:rPr lang="en-US" sz="1100" b="0" baseline="0"/>
            <a:t>             The nested </a:t>
          </a:r>
          <a:r>
            <a:rPr lang="en-US" sz="1100" b="1" baseline="0"/>
            <a:t>MATCH </a:t>
          </a:r>
          <a:r>
            <a:rPr lang="en-US" sz="1100" b="0" baseline="0"/>
            <a:t>function is being used to find the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+mn-lt"/>
              <a:ea typeface="+mn-ea"/>
              <a:cs typeface="+mn-cs"/>
            </a:rPr>
            <a:t>row_num</a:t>
          </a:r>
          <a:r>
            <a:rPr lang="en-US" sz="1100" b="0" baseline="0"/>
            <a:t> for the </a:t>
          </a:r>
          <a:r>
            <a:rPr lang="en-US" sz="1100" b="1" baseline="0"/>
            <a:t>Widget 106</a:t>
          </a:r>
          <a:r>
            <a:rPr lang="en-US" sz="1100" b="0" baseline="0"/>
            <a:t> item by</a:t>
          </a:r>
          <a:br>
            <a:rPr lang="en-US" sz="1100" b="0" baseline="0"/>
          </a:br>
          <a:r>
            <a:rPr lang="en-US" sz="1100" b="0" baseline="0"/>
            <a:t>             locating "Widget 106" in the </a:t>
          </a:r>
          <a:r>
            <a:rPr lang="en-US" sz="1100" b="1" baseline="0"/>
            <a:t>Widget_Inventory</a:t>
          </a:r>
          <a:r>
            <a:rPr lang="en-US" sz="1100" b="0" baseline="0"/>
            <a:t> </a:t>
          </a:r>
          <a:r>
            <a:rPr lang="en-US" sz="1100" b="1" baseline="0">
              <a:solidFill>
                <a:srgbClr val="C00000"/>
              </a:solidFill>
            </a:rPr>
            <a:t>array</a:t>
          </a:r>
          <a:r>
            <a:rPr lang="en-US" sz="1100" b="0" baseline="0"/>
            <a:t>.</a:t>
          </a:r>
        </a:p>
        <a:p>
          <a:r>
            <a:rPr lang="en-US" sz="1100" b="0" baseline="0"/>
            <a:t> </a:t>
          </a:r>
        </a:p>
        <a:p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The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MATCH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function has three arguments: 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  <a:cs typeface="+mn-cs"/>
            </a:rPr>
            <a:t>lookup_value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FF6600"/>
              </a:solidFill>
              <a:effectLst/>
              <a:uLnTx/>
              <a:uFillTx/>
              <a:latin typeface="+mn-lt"/>
              <a:ea typeface="+mn-ea"/>
              <a:cs typeface="+mn-cs"/>
            </a:rPr>
            <a:t>lookup_array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AA0696"/>
              </a:solidFill>
              <a:effectLst/>
              <a:uLnTx/>
              <a:uFillTx/>
              <a:latin typeface="+mn-lt"/>
              <a:ea typeface="+mn-ea"/>
              <a:cs typeface="+mn-cs"/>
            </a:rPr>
            <a:t>[match_type]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The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  <a:cs typeface="+mn-cs"/>
            </a:rPr>
            <a:t>lookup_value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4BACC6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is the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Product Name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typed in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cell J4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Widgets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a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defined range name for the 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FF6600"/>
              </a:solidFill>
              <a:effectLst/>
              <a:uLnTx/>
              <a:uFillTx/>
              <a:latin typeface="+mn-lt"/>
              <a:ea typeface="+mn-ea"/>
              <a:cs typeface="+mn-cs"/>
            </a:rPr>
            <a:t>lookup_array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cells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C4:C197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	The 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AA0696"/>
              </a:solidFill>
              <a:effectLst/>
              <a:uLnTx/>
              <a:uFillTx/>
              <a:latin typeface="+mn-lt"/>
              <a:ea typeface="+mn-ea"/>
              <a:cs typeface="+mn-cs"/>
            </a:rPr>
            <a:t>[match_type]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set to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means it will stop when it finds </a:t>
          </a:r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the first value that equals "Widget 106."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Column 4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is specifed for last INDEX argument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column_num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 .  The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Item Price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column is the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4th column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 in the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Widget_Inventory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 defined name range.  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</a:p>
        <a:p>
          <a:endParaRPr lang="en-US" sz="1100" b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ookup&amp;Other_Data_Retrieval_Fun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&amp;HLookUp Vertical"/>
      <sheetName val="VLookUp Missing Records"/>
      <sheetName val="VLookUp Find Missing"/>
      <sheetName val="Names"/>
      <sheetName val="VLookUp&amp;HLookUp Horizontal"/>
      <sheetName val="Sheet3"/>
      <sheetName val="Left&amp;Find together"/>
      <sheetName val="Index&amp;Match Horizontal"/>
      <sheetName val="Index&amp;Match Vertica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workbookViewId="0">
      <selection activeCell="D12" sqref="D12"/>
    </sheetView>
  </sheetViews>
  <sheetFormatPr defaultRowHeight="15" x14ac:dyDescent="0.25"/>
  <cols>
    <col min="1" max="1" width="5.28515625" customWidth="1"/>
    <col min="2" max="2" width="12.28515625" customWidth="1"/>
    <col min="3" max="3" width="15.5703125" style="18" customWidth="1"/>
    <col min="4" max="4" width="14.140625" style="18" customWidth="1"/>
    <col min="5" max="5" width="14" customWidth="1"/>
  </cols>
  <sheetData>
    <row r="1" spans="2:5" ht="15.75" thickBot="1" x14ac:dyDescent="0.3"/>
    <row r="2" spans="2:5" ht="21.75" customHeight="1" thickTop="1" x14ac:dyDescent="0.25">
      <c r="B2" s="94" t="s">
        <v>2</v>
      </c>
      <c r="C2" s="95" t="s">
        <v>1132</v>
      </c>
      <c r="D2" s="95" t="s">
        <v>1133</v>
      </c>
      <c r="E2" s="96" t="s">
        <v>1134</v>
      </c>
    </row>
    <row r="3" spans="2:5" ht="24.75" customHeight="1" x14ac:dyDescent="0.25">
      <c r="B3" s="97" t="s">
        <v>12</v>
      </c>
      <c r="C3" s="103" t="s">
        <v>13</v>
      </c>
      <c r="D3" s="103" t="s">
        <v>205</v>
      </c>
      <c r="E3" s="98">
        <v>38190</v>
      </c>
    </row>
    <row r="4" spans="2:5" ht="24.75" customHeight="1" x14ac:dyDescent="0.25">
      <c r="B4" s="99" t="s">
        <v>18</v>
      </c>
      <c r="C4" s="104" t="s">
        <v>19</v>
      </c>
      <c r="D4" s="104" t="s">
        <v>276</v>
      </c>
      <c r="E4" s="100">
        <v>38190</v>
      </c>
    </row>
    <row r="5" spans="2:5" ht="24.75" customHeight="1" x14ac:dyDescent="0.25">
      <c r="B5" s="97" t="s">
        <v>24</v>
      </c>
      <c r="C5" s="103" t="s">
        <v>25</v>
      </c>
      <c r="D5" s="103" t="s">
        <v>277</v>
      </c>
      <c r="E5" s="98">
        <v>38190</v>
      </c>
    </row>
    <row r="6" spans="2:5" ht="24.75" customHeight="1" x14ac:dyDescent="0.25">
      <c r="B6" s="99" t="s">
        <v>30</v>
      </c>
      <c r="C6" s="104" t="s">
        <v>31</v>
      </c>
      <c r="D6" s="104" t="s">
        <v>278</v>
      </c>
      <c r="E6" s="100">
        <v>38465</v>
      </c>
    </row>
    <row r="7" spans="2:5" ht="24.75" customHeight="1" x14ac:dyDescent="0.25">
      <c r="B7" s="97" t="s">
        <v>36</v>
      </c>
      <c r="C7" s="103" t="s">
        <v>37</v>
      </c>
      <c r="D7" s="103" t="s">
        <v>279</v>
      </c>
      <c r="E7" s="98">
        <v>38465</v>
      </c>
    </row>
    <row r="8" spans="2:5" ht="23.25" customHeight="1" thickBot="1" x14ac:dyDescent="0.3">
      <c r="B8" s="101" t="s">
        <v>42</v>
      </c>
      <c r="C8" s="105" t="s">
        <v>43</v>
      </c>
      <c r="D8" s="105" t="s">
        <v>280</v>
      </c>
      <c r="E8" s="102">
        <v>38555</v>
      </c>
    </row>
    <row r="9" spans="2:5" ht="16.5" thickTop="1" thickBot="1" x14ac:dyDescent="0.3"/>
    <row r="10" spans="2:5" ht="28.5" customHeight="1" x14ac:dyDescent="0.25">
      <c r="C10" s="154" t="s">
        <v>1135</v>
      </c>
      <c r="D10" s="155"/>
    </row>
    <row r="11" spans="2:5" ht="39" customHeight="1" x14ac:dyDescent="0.25">
      <c r="C11" s="106" t="s">
        <v>1136</v>
      </c>
      <c r="D11" s="107" t="s">
        <v>1137</v>
      </c>
    </row>
    <row r="12" spans="2:5" ht="31.5" customHeight="1" thickBot="1" x14ac:dyDescent="0.3">
      <c r="C12" s="108" t="s">
        <v>1138</v>
      </c>
      <c r="D12" s="109">
        <f>VLOOKUP(B3,B3:E8,4,FALSE)</f>
        <v>38190</v>
      </c>
    </row>
  </sheetData>
  <mergeCells count="1">
    <mergeCell ref="C10:D1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7"/>
  <sheetViews>
    <sheetView workbookViewId="0">
      <selection activeCell="B7" sqref="B7"/>
    </sheetView>
  </sheetViews>
  <sheetFormatPr defaultRowHeight="21.75" customHeight="1" x14ac:dyDescent="0.2"/>
  <cols>
    <col min="1" max="1" width="35.5703125" style="52" customWidth="1"/>
    <col min="2" max="2" width="32.7109375" style="52" customWidth="1"/>
    <col min="3" max="16384" width="9.140625" style="17"/>
  </cols>
  <sheetData>
    <row r="1" spans="1:2" ht="27.75" customHeight="1" x14ac:dyDescent="0.2">
      <c r="A1" s="49" t="s">
        <v>441</v>
      </c>
      <c r="B1" s="49" t="s">
        <v>442</v>
      </c>
    </row>
    <row r="2" spans="1:2" ht="21.75" customHeight="1" x14ac:dyDescent="0.2">
      <c r="A2" s="50" t="s">
        <v>443</v>
      </c>
      <c r="B2" s="51"/>
    </row>
    <row r="3" spans="1:2" ht="21.75" customHeight="1" x14ac:dyDescent="0.2">
      <c r="A3" s="50" t="s">
        <v>444</v>
      </c>
      <c r="B3" s="51"/>
    </row>
    <row r="4" spans="1:2" ht="21.75" customHeight="1" x14ac:dyDescent="0.2">
      <c r="A4" s="50" t="s">
        <v>445</v>
      </c>
      <c r="B4" s="51"/>
    </row>
    <row r="5" spans="1:2" ht="21.75" customHeight="1" x14ac:dyDescent="0.2">
      <c r="A5" s="50" t="s">
        <v>446</v>
      </c>
      <c r="B5" s="51"/>
    </row>
    <row r="6" spans="1:2" ht="21.75" customHeight="1" x14ac:dyDescent="0.2">
      <c r="A6" s="50" t="s">
        <v>447</v>
      </c>
      <c r="B6" s="51"/>
    </row>
    <row r="7" spans="1:2" ht="21.75" customHeight="1" x14ac:dyDescent="0.2">
      <c r="A7" s="50" t="s">
        <v>448</v>
      </c>
      <c r="B7" s="51"/>
    </row>
    <row r="8" spans="1:2" ht="21.75" customHeight="1" x14ac:dyDescent="0.2">
      <c r="A8" s="50" t="s">
        <v>449</v>
      </c>
      <c r="B8" s="51"/>
    </row>
    <row r="9" spans="1:2" ht="21.75" customHeight="1" x14ac:dyDescent="0.2">
      <c r="A9" s="50" t="s">
        <v>450</v>
      </c>
      <c r="B9" s="51"/>
    </row>
    <row r="10" spans="1:2" ht="21.75" customHeight="1" x14ac:dyDescent="0.2">
      <c r="A10" s="50" t="s">
        <v>451</v>
      </c>
      <c r="B10" s="51"/>
    </row>
    <row r="11" spans="1:2" ht="21.75" customHeight="1" x14ac:dyDescent="0.2">
      <c r="A11" s="50" t="s">
        <v>452</v>
      </c>
      <c r="B11" s="51"/>
    </row>
    <row r="12" spans="1:2" ht="21.75" customHeight="1" x14ac:dyDescent="0.2">
      <c r="A12" s="50" t="s">
        <v>453</v>
      </c>
      <c r="B12" s="51"/>
    </row>
    <row r="13" spans="1:2" ht="21.75" customHeight="1" x14ac:dyDescent="0.2">
      <c r="A13" s="50" t="s">
        <v>454</v>
      </c>
      <c r="B13" s="51"/>
    </row>
    <row r="14" spans="1:2" ht="21.75" customHeight="1" x14ac:dyDescent="0.2">
      <c r="A14" s="50" t="s">
        <v>455</v>
      </c>
      <c r="B14" s="51"/>
    </row>
    <row r="15" spans="1:2" ht="21.75" customHeight="1" x14ac:dyDescent="0.2">
      <c r="A15" s="50" t="s">
        <v>456</v>
      </c>
      <c r="B15" s="51"/>
    </row>
    <row r="16" spans="1:2" ht="21.75" customHeight="1" x14ac:dyDescent="0.2">
      <c r="A16" s="50" t="s">
        <v>457</v>
      </c>
      <c r="B16" s="51"/>
    </row>
    <row r="17" spans="1:2" ht="21.75" customHeight="1" x14ac:dyDescent="0.2">
      <c r="A17" s="50" t="s">
        <v>458</v>
      </c>
      <c r="B17" s="51"/>
    </row>
    <row r="18" spans="1:2" ht="21.75" customHeight="1" x14ac:dyDescent="0.2">
      <c r="A18" s="50" t="s">
        <v>459</v>
      </c>
      <c r="B18" s="51"/>
    </row>
    <row r="19" spans="1:2" ht="21.75" customHeight="1" x14ac:dyDescent="0.2">
      <c r="A19" s="50" t="s">
        <v>460</v>
      </c>
      <c r="B19" s="51"/>
    </row>
    <row r="20" spans="1:2" ht="21.75" customHeight="1" x14ac:dyDescent="0.2">
      <c r="A20" s="50" t="s">
        <v>461</v>
      </c>
      <c r="B20" s="51"/>
    </row>
    <row r="21" spans="1:2" ht="21.75" customHeight="1" x14ac:dyDescent="0.2">
      <c r="A21" s="50" t="s">
        <v>462</v>
      </c>
      <c r="B21" s="51"/>
    </row>
    <row r="22" spans="1:2" ht="21.75" customHeight="1" x14ac:dyDescent="0.2">
      <c r="A22" s="50" t="s">
        <v>463</v>
      </c>
      <c r="B22" s="51"/>
    </row>
    <row r="23" spans="1:2" ht="21.75" customHeight="1" x14ac:dyDescent="0.2">
      <c r="A23" s="50" t="s">
        <v>464</v>
      </c>
      <c r="B23" s="51"/>
    </row>
    <row r="24" spans="1:2" ht="21.75" customHeight="1" x14ac:dyDescent="0.2">
      <c r="A24" s="50" t="s">
        <v>465</v>
      </c>
      <c r="B24" s="51"/>
    </row>
    <row r="25" spans="1:2" ht="21.75" customHeight="1" x14ac:dyDescent="0.2">
      <c r="A25" s="50" t="s">
        <v>466</v>
      </c>
      <c r="B25" s="51"/>
    </row>
    <row r="26" spans="1:2" ht="21.75" customHeight="1" x14ac:dyDescent="0.2">
      <c r="A26" s="50" t="s">
        <v>467</v>
      </c>
      <c r="B26" s="51"/>
    </row>
    <row r="27" spans="1:2" ht="21.75" customHeight="1" x14ac:dyDescent="0.2">
      <c r="A27" s="50" t="s">
        <v>468</v>
      </c>
      <c r="B27" s="51"/>
    </row>
    <row r="28" spans="1:2" ht="21.75" customHeight="1" x14ac:dyDescent="0.2">
      <c r="A28" s="50" t="s">
        <v>469</v>
      </c>
      <c r="B28" s="51"/>
    </row>
    <row r="29" spans="1:2" ht="21.75" customHeight="1" x14ac:dyDescent="0.2">
      <c r="A29" s="50" t="s">
        <v>470</v>
      </c>
      <c r="B29" s="51"/>
    </row>
    <row r="30" spans="1:2" ht="21.75" customHeight="1" x14ac:dyDescent="0.2">
      <c r="A30" s="50" t="s">
        <v>471</v>
      </c>
      <c r="B30" s="51"/>
    </row>
    <row r="31" spans="1:2" ht="21.75" customHeight="1" x14ac:dyDescent="0.2">
      <c r="A31" s="50" t="s">
        <v>472</v>
      </c>
      <c r="B31" s="51"/>
    </row>
    <row r="32" spans="1:2" ht="21.75" customHeight="1" x14ac:dyDescent="0.2">
      <c r="A32" s="50" t="s">
        <v>473</v>
      </c>
      <c r="B32" s="51"/>
    </row>
    <row r="33" spans="1:2" ht="21.75" customHeight="1" x14ac:dyDescent="0.2">
      <c r="A33" s="50" t="s">
        <v>474</v>
      </c>
      <c r="B33" s="51"/>
    </row>
    <row r="34" spans="1:2" ht="21.75" customHeight="1" x14ac:dyDescent="0.2">
      <c r="A34" s="50" t="s">
        <v>475</v>
      </c>
      <c r="B34" s="51"/>
    </row>
    <row r="35" spans="1:2" ht="21.75" customHeight="1" x14ac:dyDescent="0.2">
      <c r="A35" s="50" t="s">
        <v>476</v>
      </c>
      <c r="B35" s="51"/>
    </row>
    <row r="36" spans="1:2" ht="21.75" customHeight="1" x14ac:dyDescent="0.2">
      <c r="A36" s="50" t="s">
        <v>477</v>
      </c>
      <c r="B36" s="51"/>
    </row>
    <row r="37" spans="1:2" ht="21.75" customHeight="1" x14ac:dyDescent="0.2">
      <c r="A37" s="50" t="s">
        <v>478</v>
      </c>
      <c r="B37" s="51"/>
    </row>
    <row r="38" spans="1:2" ht="21.75" customHeight="1" x14ac:dyDescent="0.2">
      <c r="A38" s="50" t="s">
        <v>479</v>
      </c>
      <c r="B38" s="51"/>
    </row>
    <row r="39" spans="1:2" ht="21.75" customHeight="1" x14ac:dyDescent="0.2">
      <c r="A39" s="50" t="s">
        <v>480</v>
      </c>
      <c r="B39" s="51"/>
    </row>
    <row r="40" spans="1:2" ht="21.75" customHeight="1" x14ac:dyDescent="0.2">
      <c r="A40" s="50" t="s">
        <v>481</v>
      </c>
      <c r="B40" s="51"/>
    </row>
    <row r="41" spans="1:2" ht="21.75" customHeight="1" x14ac:dyDescent="0.2">
      <c r="A41" s="50" t="s">
        <v>482</v>
      </c>
      <c r="B41" s="51"/>
    </row>
    <row r="42" spans="1:2" ht="21.75" customHeight="1" x14ac:dyDescent="0.2">
      <c r="A42" s="50" t="s">
        <v>483</v>
      </c>
      <c r="B42" s="51"/>
    </row>
    <row r="43" spans="1:2" ht="21.75" customHeight="1" x14ac:dyDescent="0.2">
      <c r="A43" s="50" t="s">
        <v>484</v>
      </c>
      <c r="B43" s="51"/>
    </row>
    <row r="44" spans="1:2" ht="21.75" customHeight="1" x14ac:dyDescent="0.2">
      <c r="A44" s="50" t="s">
        <v>485</v>
      </c>
      <c r="B44" s="51"/>
    </row>
    <row r="45" spans="1:2" ht="21.75" customHeight="1" x14ac:dyDescent="0.2">
      <c r="A45" s="50" t="s">
        <v>486</v>
      </c>
      <c r="B45" s="51"/>
    </row>
    <row r="46" spans="1:2" ht="21.75" customHeight="1" x14ac:dyDescent="0.2">
      <c r="A46" s="50" t="s">
        <v>487</v>
      </c>
      <c r="B46" s="51"/>
    </row>
    <row r="47" spans="1:2" ht="21.75" customHeight="1" x14ac:dyDescent="0.2">
      <c r="A47" s="50" t="s">
        <v>488</v>
      </c>
      <c r="B47" s="51"/>
    </row>
    <row r="48" spans="1:2" ht="21.75" customHeight="1" x14ac:dyDescent="0.2">
      <c r="A48" s="50" t="s">
        <v>489</v>
      </c>
      <c r="B48" s="51"/>
    </row>
    <row r="49" spans="1:2" ht="21.75" customHeight="1" x14ac:dyDescent="0.2">
      <c r="A49" s="50" t="s">
        <v>490</v>
      </c>
      <c r="B49" s="51"/>
    </row>
    <row r="50" spans="1:2" ht="21.75" customHeight="1" x14ac:dyDescent="0.2">
      <c r="A50" s="50" t="s">
        <v>491</v>
      </c>
      <c r="B50" s="51"/>
    </row>
    <row r="51" spans="1:2" ht="21.75" customHeight="1" x14ac:dyDescent="0.2">
      <c r="A51" s="50" t="s">
        <v>492</v>
      </c>
      <c r="B51" s="51"/>
    </row>
    <row r="52" spans="1:2" ht="21.75" customHeight="1" x14ac:dyDescent="0.2">
      <c r="A52" s="50" t="s">
        <v>493</v>
      </c>
      <c r="B52" s="51"/>
    </row>
    <row r="53" spans="1:2" ht="21.75" customHeight="1" x14ac:dyDescent="0.2">
      <c r="A53" s="50" t="s">
        <v>494</v>
      </c>
      <c r="B53" s="51"/>
    </row>
    <row r="54" spans="1:2" ht="21.75" customHeight="1" x14ac:dyDescent="0.2">
      <c r="A54" s="50" t="s">
        <v>495</v>
      </c>
      <c r="B54" s="51"/>
    </row>
    <row r="55" spans="1:2" ht="21.75" customHeight="1" x14ac:dyDescent="0.2">
      <c r="A55" s="50" t="s">
        <v>496</v>
      </c>
      <c r="B55" s="51"/>
    </row>
    <row r="56" spans="1:2" ht="21.75" customHeight="1" x14ac:dyDescent="0.2">
      <c r="A56" s="50" t="s">
        <v>497</v>
      </c>
      <c r="B56" s="51"/>
    </row>
    <row r="57" spans="1:2" ht="21.75" customHeight="1" x14ac:dyDescent="0.2">
      <c r="A57" s="50" t="s">
        <v>498</v>
      </c>
      <c r="B57" s="51"/>
    </row>
    <row r="58" spans="1:2" ht="21.75" customHeight="1" x14ac:dyDescent="0.2">
      <c r="A58" s="50" t="s">
        <v>499</v>
      </c>
      <c r="B58" s="51"/>
    </row>
    <row r="59" spans="1:2" ht="21.75" customHeight="1" x14ac:dyDescent="0.2">
      <c r="A59" s="50" t="s">
        <v>500</v>
      </c>
      <c r="B59" s="51"/>
    </row>
    <row r="60" spans="1:2" ht="21.75" customHeight="1" x14ac:dyDescent="0.2">
      <c r="A60" s="50" t="s">
        <v>501</v>
      </c>
      <c r="B60" s="51"/>
    </row>
    <row r="61" spans="1:2" ht="21.75" customHeight="1" x14ac:dyDescent="0.2">
      <c r="A61" s="50" t="s">
        <v>502</v>
      </c>
      <c r="B61" s="51"/>
    </row>
    <row r="62" spans="1:2" ht="21.75" customHeight="1" x14ac:dyDescent="0.2">
      <c r="A62" s="50" t="s">
        <v>503</v>
      </c>
      <c r="B62" s="51"/>
    </row>
    <row r="63" spans="1:2" ht="21.75" customHeight="1" x14ac:dyDescent="0.2">
      <c r="A63" s="50" t="s">
        <v>504</v>
      </c>
      <c r="B63" s="51"/>
    </row>
    <row r="64" spans="1:2" ht="21.75" customHeight="1" x14ac:dyDescent="0.2">
      <c r="A64" s="50" t="s">
        <v>505</v>
      </c>
      <c r="B64" s="51"/>
    </row>
    <row r="65" spans="1:2" ht="21.75" customHeight="1" x14ac:dyDescent="0.2">
      <c r="A65" s="50" t="s">
        <v>506</v>
      </c>
      <c r="B65" s="51"/>
    </row>
    <row r="66" spans="1:2" ht="21.75" customHeight="1" x14ac:dyDescent="0.2">
      <c r="A66" s="50" t="s">
        <v>507</v>
      </c>
      <c r="B66" s="51"/>
    </row>
    <row r="67" spans="1:2" ht="21.75" customHeight="1" x14ac:dyDescent="0.2">
      <c r="A67" s="50" t="s">
        <v>508</v>
      </c>
      <c r="B67" s="51"/>
    </row>
    <row r="68" spans="1:2" ht="21.75" customHeight="1" x14ac:dyDescent="0.2">
      <c r="A68" s="50" t="s">
        <v>509</v>
      </c>
      <c r="B68" s="51"/>
    </row>
    <row r="69" spans="1:2" ht="21.75" customHeight="1" x14ac:dyDescent="0.2">
      <c r="A69" s="50" t="s">
        <v>510</v>
      </c>
      <c r="B69" s="51"/>
    </row>
    <row r="70" spans="1:2" ht="21.75" customHeight="1" x14ac:dyDescent="0.2">
      <c r="A70" s="50" t="s">
        <v>511</v>
      </c>
      <c r="B70" s="51"/>
    </row>
    <row r="71" spans="1:2" ht="21.75" customHeight="1" x14ac:dyDescent="0.2">
      <c r="A71" s="50" t="s">
        <v>512</v>
      </c>
      <c r="B71" s="51"/>
    </row>
    <row r="72" spans="1:2" ht="21.75" customHeight="1" x14ac:dyDescent="0.2">
      <c r="A72" s="50" t="s">
        <v>513</v>
      </c>
      <c r="B72" s="51"/>
    </row>
    <row r="73" spans="1:2" ht="21.75" customHeight="1" x14ac:dyDescent="0.2">
      <c r="A73" s="50" t="s">
        <v>514</v>
      </c>
      <c r="B73" s="51"/>
    </row>
    <row r="74" spans="1:2" ht="21.75" customHeight="1" x14ac:dyDescent="0.2">
      <c r="A74" s="50" t="s">
        <v>515</v>
      </c>
      <c r="B74" s="51"/>
    </row>
    <row r="75" spans="1:2" ht="21.75" customHeight="1" x14ac:dyDescent="0.2">
      <c r="A75" s="50" t="s">
        <v>516</v>
      </c>
      <c r="B75" s="51"/>
    </row>
    <row r="76" spans="1:2" ht="21.75" customHeight="1" x14ac:dyDescent="0.2">
      <c r="A76" s="50" t="s">
        <v>517</v>
      </c>
      <c r="B76" s="51"/>
    </row>
    <row r="77" spans="1:2" ht="21.75" customHeight="1" x14ac:dyDescent="0.2">
      <c r="A77" s="50" t="s">
        <v>518</v>
      </c>
      <c r="B77" s="51"/>
    </row>
    <row r="78" spans="1:2" ht="21.75" customHeight="1" x14ac:dyDescent="0.2">
      <c r="A78" s="50" t="s">
        <v>519</v>
      </c>
      <c r="B78" s="51"/>
    </row>
    <row r="79" spans="1:2" ht="21.75" customHeight="1" x14ac:dyDescent="0.2">
      <c r="A79" s="50" t="s">
        <v>520</v>
      </c>
      <c r="B79" s="51"/>
    </row>
    <row r="80" spans="1:2" ht="21.75" customHeight="1" x14ac:dyDescent="0.2">
      <c r="A80" s="50" t="s">
        <v>521</v>
      </c>
      <c r="B80" s="51"/>
    </row>
    <row r="81" spans="1:2" ht="21.75" customHeight="1" x14ac:dyDescent="0.2">
      <c r="A81" s="50" t="s">
        <v>522</v>
      </c>
      <c r="B81" s="51"/>
    </row>
    <row r="82" spans="1:2" ht="21.75" customHeight="1" x14ac:dyDescent="0.2">
      <c r="A82" s="50" t="s">
        <v>523</v>
      </c>
      <c r="B82" s="51"/>
    </row>
    <row r="83" spans="1:2" ht="21.75" customHeight="1" x14ac:dyDescent="0.2">
      <c r="A83" s="50" t="s">
        <v>524</v>
      </c>
      <c r="B83" s="51"/>
    </row>
    <row r="84" spans="1:2" ht="21.75" customHeight="1" x14ac:dyDescent="0.2">
      <c r="A84" s="50" t="s">
        <v>525</v>
      </c>
      <c r="B84" s="51"/>
    </row>
    <row r="85" spans="1:2" ht="21.75" customHeight="1" x14ac:dyDescent="0.2">
      <c r="A85" s="50" t="s">
        <v>526</v>
      </c>
      <c r="B85" s="51"/>
    </row>
    <row r="86" spans="1:2" ht="21.75" customHeight="1" x14ac:dyDescent="0.2">
      <c r="A86" s="50" t="s">
        <v>527</v>
      </c>
      <c r="B86" s="51"/>
    </row>
    <row r="87" spans="1:2" ht="21.75" customHeight="1" x14ac:dyDescent="0.2">
      <c r="A87" s="50" t="s">
        <v>528</v>
      </c>
      <c r="B87" s="51"/>
    </row>
    <row r="88" spans="1:2" ht="21.75" customHeight="1" x14ac:dyDescent="0.2">
      <c r="A88" s="50" t="s">
        <v>529</v>
      </c>
      <c r="B88" s="51"/>
    </row>
    <row r="89" spans="1:2" ht="21.75" customHeight="1" x14ac:dyDescent="0.2">
      <c r="A89" s="50" t="s">
        <v>530</v>
      </c>
      <c r="B89" s="51"/>
    </row>
    <row r="90" spans="1:2" ht="21.75" customHeight="1" x14ac:dyDescent="0.2">
      <c r="A90" s="50" t="s">
        <v>531</v>
      </c>
      <c r="B90" s="51"/>
    </row>
    <row r="91" spans="1:2" ht="21.75" customHeight="1" x14ac:dyDescent="0.2">
      <c r="A91" s="50" t="s">
        <v>532</v>
      </c>
      <c r="B91" s="51"/>
    </row>
    <row r="92" spans="1:2" ht="21.75" customHeight="1" x14ac:dyDescent="0.2">
      <c r="A92" s="50" t="s">
        <v>533</v>
      </c>
      <c r="B92" s="51"/>
    </row>
    <row r="93" spans="1:2" ht="21.75" customHeight="1" x14ac:dyDescent="0.2">
      <c r="A93" s="50" t="s">
        <v>534</v>
      </c>
      <c r="B93" s="51"/>
    </row>
    <row r="94" spans="1:2" ht="21.75" customHeight="1" x14ac:dyDescent="0.2">
      <c r="A94" s="50" t="s">
        <v>535</v>
      </c>
      <c r="B94" s="51"/>
    </row>
    <row r="95" spans="1:2" ht="21.75" customHeight="1" x14ac:dyDescent="0.2">
      <c r="A95" s="50" t="s">
        <v>536</v>
      </c>
      <c r="B95" s="51"/>
    </row>
    <row r="96" spans="1:2" ht="21.75" customHeight="1" x14ac:dyDescent="0.2">
      <c r="A96" s="50" t="s">
        <v>537</v>
      </c>
      <c r="B96" s="51"/>
    </row>
    <row r="97" spans="1:2" ht="21.75" customHeight="1" x14ac:dyDescent="0.2">
      <c r="A97" s="50" t="s">
        <v>538</v>
      </c>
      <c r="B97" s="51"/>
    </row>
    <row r="98" spans="1:2" ht="21.75" customHeight="1" x14ac:dyDescent="0.2">
      <c r="A98" s="50" t="s">
        <v>539</v>
      </c>
      <c r="B98" s="51"/>
    </row>
    <row r="99" spans="1:2" ht="21.75" customHeight="1" x14ac:dyDescent="0.2">
      <c r="A99" s="50" t="s">
        <v>540</v>
      </c>
      <c r="B99" s="51"/>
    </row>
    <row r="100" spans="1:2" ht="21.75" customHeight="1" x14ac:dyDescent="0.2">
      <c r="A100" s="50" t="s">
        <v>541</v>
      </c>
      <c r="B100" s="51"/>
    </row>
    <row r="101" spans="1:2" ht="21.75" customHeight="1" x14ac:dyDescent="0.2">
      <c r="A101" s="50" t="s">
        <v>542</v>
      </c>
      <c r="B101" s="51"/>
    </row>
    <row r="102" spans="1:2" ht="21.75" customHeight="1" x14ac:dyDescent="0.2">
      <c r="A102" s="50" t="s">
        <v>543</v>
      </c>
      <c r="B102" s="51"/>
    </row>
    <row r="103" spans="1:2" ht="21.75" customHeight="1" x14ac:dyDescent="0.2">
      <c r="A103" s="50" t="s">
        <v>544</v>
      </c>
      <c r="B103" s="51"/>
    </row>
    <row r="104" spans="1:2" ht="21.75" customHeight="1" x14ac:dyDescent="0.2">
      <c r="A104" s="50" t="s">
        <v>545</v>
      </c>
      <c r="B104" s="51"/>
    </row>
    <row r="105" spans="1:2" ht="21.75" customHeight="1" x14ac:dyDescent="0.2">
      <c r="A105" s="50" t="s">
        <v>546</v>
      </c>
      <c r="B105" s="51"/>
    </row>
    <row r="106" spans="1:2" ht="21.75" customHeight="1" x14ac:dyDescent="0.2">
      <c r="A106" s="50" t="s">
        <v>547</v>
      </c>
      <c r="B106" s="51"/>
    </row>
    <row r="107" spans="1:2" ht="21.75" customHeight="1" x14ac:dyDescent="0.2">
      <c r="A107" s="50" t="s">
        <v>548</v>
      </c>
      <c r="B107" s="51"/>
    </row>
    <row r="108" spans="1:2" ht="21.75" customHeight="1" x14ac:dyDescent="0.2">
      <c r="A108" s="50" t="s">
        <v>549</v>
      </c>
      <c r="B108" s="51"/>
    </row>
    <row r="109" spans="1:2" ht="21.75" customHeight="1" x14ac:dyDescent="0.2">
      <c r="A109" s="50" t="s">
        <v>550</v>
      </c>
      <c r="B109" s="51"/>
    </row>
    <row r="110" spans="1:2" ht="21.75" customHeight="1" x14ac:dyDescent="0.2">
      <c r="A110" s="50" t="s">
        <v>551</v>
      </c>
      <c r="B110" s="51"/>
    </row>
    <row r="111" spans="1:2" ht="21.75" customHeight="1" x14ac:dyDescent="0.2">
      <c r="A111" s="50" t="s">
        <v>552</v>
      </c>
      <c r="B111" s="51"/>
    </row>
    <row r="112" spans="1:2" ht="21.75" customHeight="1" x14ac:dyDescent="0.2">
      <c r="A112" s="50" t="s">
        <v>553</v>
      </c>
      <c r="B112" s="51"/>
    </row>
    <row r="113" spans="1:2" ht="21.75" customHeight="1" x14ac:dyDescent="0.2">
      <c r="A113" s="50" t="s">
        <v>554</v>
      </c>
      <c r="B113" s="51"/>
    </row>
    <row r="114" spans="1:2" ht="21.75" customHeight="1" x14ac:dyDescent="0.2">
      <c r="A114" s="50" t="s">
        <v>555</v>
      </c>
      <c r="B114" s="51"/>
    </row>
    <row r="115" spans="1:2" ht="21.75" customHeight="1" x14ac:dyDescent="0.2">
      <c r="A115" s="50" t="s">
        <v>556</v>
      </c>
      <c r="B115" s="51"/>
    </row>
    <row r="116" spans="1:2" ht="21.75" customHeight="1" x14ac:dyDescent="0.2">
      <c r="A116" s="50" t="s">
        <v>557</v>
      </c>
      <c r="B116" s="51"/>
    </row>
    <row r="117" spans="1:2" ht="21.75" customHeight="1" x14ac:dyDescent="0.2">
      <c r="A117" s="50" t="s">
        <v>558</v>
      </c>
      <c r="B117" s="51"/>
    </row>
    <row r="118" spans="1:2" ht="21.75" customHeight="1" x14ac:dyDescent="0.2">
      <c r="A118" s="50" t="s">
        <v>559</v>
      </c>
      <c r="B118" s="51"/>
    </row>
    <row r="119" spans="1:2" ht="21.75" customHeight="1" x14ac:dyDescent="0.2">
      <c r="A119" s="50" t="s">
        <v>560</v>
      </c>
      <c r="B119" s="51"/>
    </row>
    <row r="120" spans="1:2" ht="21.75" customHeight="1" x14ac:dyDescent="0.2">
      <c r="A120" s="50" t="s">
        <v>561</v>
      </c>
      <c r="B120" s="51"/>
    </row>
    <row r="121" spans="1:2" ht="21.75" customHeight="1" x14ac:dyDescent="0.2">
      <c r="A121" s="50" t="s">
        <v>562</v>
      </c>
      <c r="B121" s="51"/>
    </row>
    <row r="122" spans="1:2" ht="21.75" customHeight="1" x14ac:dyDescent="0.2">
      <c r="A122" s="50" t="s">
        <v>563</v>
      </c>
      <c r="B122" s="51"/>
    </row>
    <row r="123" spans="1:2" ht="21.75" customHeight="1" x14ac:dyDescent="0.2">
      <c r="A123" s="50" t="s">
        <v>564</v>
      </c>
      <c r="B123" s="51"/>
    </row>
    <row r="124" spans="1:2" ht="21.75" customHeight="1" x14ac:dyDescent="0.2">
      <c r="A124" s="50" t="s">
        <v>565</v>
      </c>
      <c r="B124" s="51"/>
    </row>
    <row r="125" spans="1:2" ht="21.75" customHeight="1" x14ac:dyDescent="0.2">
      <c r="A125" s="50" t="s">
        <v>566</v>
      </c>
      <c r="B125" s="51"/>
    </row>
    <row r="126" spans="1:2" ht="21.75" customHeight="1" x14ac:dyDescent="0.2">
      <c r="A126" s="50" t="s">
        <v>567</v>
      </c>
      <c r="B126" s="51"/>
    </row>
    <row r="127" spans="1:2" ht="21.75" customHeight="1" x14ac:dyDescent="0.2">
      <c r="A127" s="50" t="s">
        <v>568</v>
      </c>
      <c r="B127" s="51"/>
    </row>
    <row r="128" spans="1:2" ht="21.75" customHeight="1" x14ac:dyDescent="0.2">
      <c r="A128" s="50" t="s">
        <v>569</v>
      </c>
      <c r="B128" s="51"/>
    </row>
    <row r="129" spans="1:2" ht="21.75" customHeight="1" x14ac:dyDescent="0.2">
      <c r="A129" s="50" t="s">
        <v>570</v>
      </c>
      <c r="B129" s="51"/>
    </row>
    <row r="130" spans="1:2" ht="21.75" customHeight="1" x14ac:dyDescent="0.2">
      <c r="A130" s="50" t="s">
        <v>571</v>
      </c>
      <c r="B130" s="51"/>
    </row>
    <row r="131" spans="1:2" ht="21.75" customHeight="1" x14ac:dyDescent="0.2">
      <c r="A131" s="50" t="s">
        <v>572</v>
      </c>
      <c r="B131" s="51"/>
    </row>
    <row r="132" spans="1:2" ht="21.75" customHeight="1" x14ac:dyDescent="0.2">
      <c r="A132" s="50" t="s">
        <v>573</v>
      </c>
      <c r="B132" s="51"/>
    </row>
    <row r="133" spans="1:2" ht="21.75" customHeight="1" x14ac:dyDescent="0.2">
      <c r="A133" s="50" t="s">
        <v>574</v>
      </c>
      <c r="B133" s="51"/>
    </row>
    <row r="134" spans="1:2" ht="21.75" customHeight="1" x14ac:dyDescent="0.2">
      <c r="A134" s="50" t="s">
        <v>575</v>
      </c>
      <c r="B134" s="51"/>
    </row>
    <row r="135" spans="1:2" ht="21.75" customHeight="1" x14ac:dyDescent="0.2">
      <c r="A135" s="50" t="s">
        <v>576</v>
      </c>
      <c r="B135" s="51"/>
    </row>
    <row r="136" spans="1:2" ht="21.75" customHeight="1" x14ac:dyDescent="0.2">
      <c r="A136" s="50" t="s">
        <v>577</v>
      </c>
      <c r="B136" s="51"/>
    </row>
    <row r="137" spans="1:2" ht="21.75" customHeight="1" x14ac:dyDescent="0.2">
      <c r="A137" s="50" t="s">
        <v>578</v>
      </c>
      <c r="B137" s="51"/>
    </row>
    <row r="138" spans="1:2" ht="21.75" customHeight="1" x14ac:dyDescent="0.2">
      <c r="A138" s="50" t="s">
        <v>579</v>
      </c>
      <c r="B138" s="51"/>
    </row>
    <row r="139" spans="1:2" ht="21.75" customHeight="1" x14ac:dyDescent="0.2">
      <c r="A139" s="50" t="s">
        <v>580</v>
      </c>
      <c r="B139" s="51"/>
    </row>
    <row r="140" spans="1:2" ht="21.75" customHeight="1" x14ac:dyDescent="0.2">
      <c r="A140" s="50" t="s">
        <v>581</v>
      </c>
      <c r="B140" s="51"/>
    </row>
    <row r="141" spans="1:2" ht="21.75" customHeight="1" x14ac:dyDescent="0.2">
      <c r="A141" s="50" t="s">
        <v>582</v>
      </c>
      <c r="B141" s="51"/>
    </row>
    <row r="142" spans="1:2" ht="21.75" customHeight="1" x14ac:dyDescent="0.2">
      <c r="A142" s="50" t="s">
        <v>583</v>
      </c>
      <c r="B142" s="51"/>
    </row>
    <row r="143" spans="1:2" ht="21.75" customHeight="1" x14ac:dyDescent="0.2">
      <c r="A143" s="50" t="s">
        <v>584</v>
      </c>
      <c r="B143" s="51"/>
    </row>
    <row r="144" spans="1:2" ht="21.75" customHeight="1" x14ac:dyDescent="0.2">
      <c r="A144" s="50" t="s">
        <v>585</v>
      </c>
      <c r="B144" s="51"/>
    </row>
    <row r="145" spans="1:2" ht="21.75" customHeight="1" x14ac:dyDescent="0.2">
      <c r="A145" s="50" t="s">
        <v>586</v>
      </c>
      <c r="B145" s="51"/>
    </row>
    <row r="146" spans="1:2" ht="21.75" customHeight="1" x14ac:dyDescent="0.2">
      <c r="A146" s="50" t="s">
        <v>587</v>
      </c>
      <c r="B146" s="51"/>
    </row>
    <row r="147" spans="1:2" ht="21.75" customHeight="1" x14ac:dyDescent="0.2">
      <c r="A147" s="50" t="s">
        <v>588</v>
      </c>
      <c r="B147" s="51"/>
    </row>
    <row r="148" spans="1:2" ht="21.75" customHeight="1" x14ac:dyDescent="0.2">
      <c r="A148" s="50" t="s">
        <v>589</v>
      </c>
      <c r="B148" s="51"/>
    </row>
    <row r="149" spans="1:2" ht="21.75" customHeight="1" x14ac:dyDescent="0.2">
      <c r="A149" s="50" t="s">
        <v>590</v>
      </c>
      <c r="B149" s="51"/>
    </row>
    <row r="150" spans="1:2" ht="21.75" customHeight="1" x14ac:dyDescent="0.2">
      <c r="A150" s="50" t="s">
        <v>591</v>
      </c>
      <c r="B150" s="51"/>
    </row>
    <row r="151" spans="1:2" ht="21.75" customHeight="1" x14ac:dyDescent="0.2">
      <c r="A151" s="50" t="s">
        <v>592</v>
      </c>
      <c r="B151" s="51"/>
    </row>
    <row r="152" spans="1:2" ht="21.75" customHeight="1" x14ac:dyDescent="0.2">
      <c r="A152" s="50" t="s">
        <v>593</v>
      </c>
      <c r="B152" s="51"/>
    </row>
    <row r="153" spans="1:2" ht="21.75" customHeight="1" x14ac:dyDescent="0.2">
      <c r="A153" s="50" t="s">
        <v>594</v>
      </c>
      <c r="B153" s="51"/>
    </row>
    <row r="154" spans="1:2" ht="21.75" customHeight="1" x14ac:dyDescent="0.2">
      <c r="A154" s="50" t="s">
        <v>595</v>
      </c>
      <c r="B154" s="51"/>
    </row>
    <row r="155" spans="1:2" ht="21.75" customHeight="1" x14ac:dyDescent="0.2">
      <c r="A155" s="50" t="s">
        <v>596</v>
      </c>
      <c r="B155" s="51"/>
    </row>
    <row r="156" spans="1:2" ht="21.75" customHeight="1" x14ac:dyDescent="0.2">
      <c r="A156" s="50" t="s">
        <v>597</v>
      </c>
      <c r="B156" s="51"/>
    </row>
    <row r="157" spans="1:2" ht="21.75" customHeight="1" x14ac:dyDescent="0.2">
      <c r="A157" s="50" t="s">
        <v>598</v>
      </c>
      <c r="B157" s="51"/>
    </row>
    <row r="158" spans="1:2" ht="21.75" customHeight="1" x14ac:dyDescent="0.2">
      <c r="A158" s="50" t="s">
        <v>599</v>
      </c>
      <c r="B158" s="51"/>
    </row>
    <row r="159" spans="1:2" ht="21.75" customHeight="1" x14ac:dyDescent="0.2">
      <c r="A159" s="50" t="s">
        <v>600</v>
      </c>
      <c r="B159" s="51"/>
    </row>
    <row r="160" spans="1:2" ht="21.75" customHeight="1" x14ac:dyDescent="0.2">
      <c r="A160" s="50" t="s">
        <v>601</v>
      </c>
      <c r="B160" s="51"/>
    </row>
    <row r="161" spans="1:2" ht="21.75" customHeight="1" x14ac:dyDescent="0.2">
      <c r="A161" s="50" t="s">
        <v>602</v>
      </c>
      <c r="B161" s="51"/>
    </row>
    <row r="162" spans="1:2" ht="21.75" customHeight="1" x14ac:dyDescent="0.2">
      <c r="A162" s="50" t="s">
        <v>603</v>
      </c>
      <c r="B162" s="51"/>
    </row>
    <row r="163" spans="1:2" ht="21.75" customHeight="1" x14ac:dyDescent="0.2">
      <c r="A163" s="50" t="s">
        <v>604</v>
      </c>
      <c r="B163" s="51"/>
    </row>
    <row r="164" spans="1:2" ht="21.75" customHeight="1" x14ac:dyDescent="0.2">
      <c r="A164" s="50" t="s">
        <v>605</v>
      </c>
      <c r="B164" s="51"/>
    </row>
    <row r="165" spans="1:2" ht="21.75" customHeight="1" x14ac:dyDescent="0.2">
      <c r="A165" s="50" t="s">
        <v>606</v>
      </c>
      <c r="B165" s="51"/>
    </row>
    <row r="166" spans="1:2" ht="21.75" customHeight="1" x14ac:dyDescent="0.2">
      <c r="A166" s="50" t="s">
        <v>607</v>
      </c>
      <c r="B166" s="51"/>
    </row>
    <row r="167" spans="1:2" ht="21.75" customHeight="1" x14ac:dyDescent="0.2">
      <c r="A167" s="50" t="s">
        <v>608</v>
      </c>
      <c r="B167" s="51"/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G18" sqref="G18"/>
    </sheetView>
  </sheetViews>
  <sheetFormatPr defaultRowHeight="15" x14ac:dyDescent="0.25"/>
  <cols>
    <col min="1" max="1" width="5.28515625" customWidth="1"/>
    <col min="2" max="3" width="25.5703125" customWidth="1"/>
    <col min="4" max="4" width="13" customWidth="1"/>
    <col min="5" max="5" width="25.5703125" customWidth="1"/>
  </cols>
  <sheetData>
    <row r="1" spans="2:4" ht="15.75" thickBot="1" x14ac:dyDescent="0.3"/>
    <row r="2" spans="2:4" ht="24.75" customHeight="1" x14ac:dyDescent="0.25">
      <c r="B2" s="58" t="s">
        <v>625</v>
      </c>
      <c r="C2" s="59" t="s">
        <v>626</v>
      </c>
      <c r="D2" s="63" t="s">
        <v>627</v>
      </c>
    </row>
    <row r="3" spans="2:4" ht="24.75" customHeight="1" x14ac:dyDescent="0.25">
      <c r="B3" s="42" t="s">
        <v>628</v>
      </c>
      <c r="C3" s="60" t="s">
        <v>629</v>
      </c>
      <c r="D3" s="55">
        <v>10</v>
      </c>
    </row>
    <row r="4" spans="2:4" ht="24.75" customHeight="1" x14ac:dyDescent="0.25">
      <c r="B4" s="43" t="s">
        <v>630</v>
      </c>
      <c r="C4" s="61" t="s">
        <v>631</v>
      </c>
      <c r="D4" s="56">
        <v>30</v>
      </c>
    </row>
    <row r="5" spans="2:4" ht="24.75" customHeight="1" x14ac:dyDescent="0.25">
      <c r="B5" s="42" t="s">
        <v>632</v>
      </c>
      <c r="C5" s="60" t="s">
        <v>633</v>
      </c>
      <c r="D5" s="55">
        <v>25</v>
      </c>
    </row>
    <row r="6" spans="2:4" ht="24.75" customHeight="1" thickBot="1" x14ac:dyDescent="0.3">
      <c r="B6" s="44" t="s">
        <v>634</v>
      </c>
      <c r="C6" s="62" t="s">
        <v>635</v>
      </c>
      <c r="D6" s="57">
        <v>15</v>
      </c>
    </row>
    <row r="8" spans="2:4" ht="15.75" thickBot="1" x14ac:dyDescent="0.3"/>
    <row r="9" spans="2:4" ht="25.5" customHeight="1" x14ac:dyDescent="0.25">
      <c r="C9" s="64" t="s">
        <v>624</v>
      </c>
    </row>
    <row r="10" spans="2:4" ht="25.5" customHeight="1" x14ac:dyDescent="0.25">
      <c r="C10" s="65" t="str">
        <f>INDEX($B$3:$D$6,2,1)</f>
        <v>Jacket</v>
      </c>
    </row>
    <row r="11" spans="2:4" ht="25.5" customHeight="1" x14ac:dyDescent="0.25">
      <c r="C11" s="67" t="str">
        <f>INDEX($B$3:$D$6,2,2)</f>
        <v>Size 10, Blue</v>
      </c>
    </row>
    <row r="12" spans="2:4" ht="25.5" customHeight="1" thickBot="1" x14ac:dyDescent="0.3">
      <c r="C12" s="66">
        <f>INDEX($B$3:$D$6,2,3)</f>
        <v>30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A23" sqref="A23:XFD23"/>
    </sheetView>
  </sheetViews>
  <sheetFormatPr defaultRowHeight="15" x14ac:dyDescent="0.25"/>
  <cols>
    <col min="1" max="1" width="5.28515625" customWidth="1"/>
    <col min="2" max="3" width="25.5703125" customWidth="1"/>
    <col min="4" max="4" width="13" customWidth="1"/>
    <col min="5" max="5" width="25.5703125" customWidth="1"/>
  </cols>
  <sheetData>
    <row r="1" spans="2:4" ht="15.75" thickBot="1" x14ac:dyDescent="0.3"/>
    <row r="2" spans="2:4" ht="24.75" customHeight="1" x14ac:dyDescent="0.25">
      <c r="B2" s="58" t="s">
        <v>625</v>
      </c>
      <c r="C2" s="59" t="s">
        <v>626</v>
      </c>
      <c r="D2" s="63" t="s">
        <v>627</v>
      </c>
    </row>
    <row r="3" spans="2:4" ht="24.75" customHeight="1" x14ac:dyDescent="0.25">
      <c r="B3" s="42" t="s">
        <v>628</v>
      </c>
      <c r="C3" s="60" t="s">
        <v>629</v>
      </c>
      <c r="D3" s="55">
        <v>10</v>
      </c>
    </row>
    <row r="4" spans="2:4" ht="24.75" customHeight="1" x14ac:dyDescent="0.25">
      <c r="B4" s="43" t="s">
        <v>630</v>
      </c>
      <c r="C4" s="61" t="s">
        <v>631</v>
      </c>
      <c r="D4" s="56">
        <v>30</v>
      </c>
    </row>
    <row r="5" spans="2:4" ht="24.75" customHeight="1" x14ac:dyDescent="0.25">
      <c r="B5" s="42" t="s">
        <v>632</v>
      </c>
      <c r="C5" s="60" t="s">
        <v>633</v>
      </c>
      <c r="D5" s="55">
        <v>25</v>
      </c>
    </row>
    <row r="6" spans="2:4" ht="24.75" customHeight="1" thickBot="1" x14ac:dyDescent="0.3">
      <c r="B6" s="44" t="s">
        <v>634</v>
      </c>
      <c r="C6" s="62" t="s">
        <v>635</v>
      </c>
      <c r="D6" s="57">
        <v>15</v>
      </c>
    </row>
    <row r="8" spans="2:4" ht="15.75" thickBot="1" x14ac:dyDescent="0.3"/>
    <row r="9" spans="2:4" ht="25.5" customHeight="1" x14ac:dyDescent="0.25">
      <c r="C9" s="64" t="s">
        <v>636</v>
      </c>
    </row>
    <row r="10" spans="2:4" ht="25.5" customHeight="1" x14ac:dyDescent="0.25">
      <c r="C10" s="65">
        <f>MATCH("Jacket",$B$3:$B$6,0)</f>
        <v>2</v>
      </c>
    </row>
    <row r="11" spans="2:4" ht="25.5" customHeight="1" x14ac:dyDescent="0.25">
      <c r="C11" s="67">
        <f>MATCH("jacket",$B$3:$B$6,0)</f>
        <v>2</v>
      </c>
    </row>
    <row r="12" spans="2:4" ht="25.5" customHeight="1" thickBot="1" x14ac:dyDescent="0.3">
      <c r="C12" s="66">
        <f>MATCH("shirt",$B$3:$B$6,0)</f>
        <v>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6"/>
  <sheetViews>
    <sheetView workbookViewId="0">
      <selection activeCell="J6" sqref="J6"/>
    </sheetView>
  </sheetViews>
  <sheetFormatPr defaultRowHeight="15" x14ac:dyDescent="0.25"/>
  <cols>
    <col min="2" max="2" width="13.28515625" style="18" customWidth="1"/>
    <col min="3" max="3" width="17.5703125" customWidth="1"/>
    <col min="4" max="4" width="13" style="18" customWidth="1"/>
    <col min="5" max="5" width="11.5703125" style="18" customWidth="1"/>
    <col min="6" max="6" width="10.28515625" style="69" customWidth="1"/>
    <col min="7" max="7" width="13.85546875" customWidth="1"/>
    <col min="9" max="9" width="37.140625" customWidth="1"/>
    <col min="10" max="10" width="21.7109375" customWidth="1"/>
    <col min="256" max="256" width="15.7109375" customWidth="1"/>
    <col min="259" max="259" width="14" bestFit="1" customWidth="1"/>
    <col min="512" max="512" width="15.7109375" customWidth="1"/>
    <col min="515" max="515" width="14" bestFit="1" customWidth="1"/>
    <col min="768" max="768" width="15.7109375" customWidth="1"/>
    <col min="771" max="771" width="14" bestFit="1" customWidth="1"/>
    <col min="1024" max="1024" width="15.7109375" customWidth="1"/>
    <col min="1027" max="1027" width="14" bestFit="1" customWidth="1"/>
    <col min="1280" max="1280" width="15.7109375" customWidth="1"/>
    <col min="1283" max="1283" width="14" bestFit="1" customWidth="1"/>
    <col min="1536" max="1536" width="15.7109375" customWidth="1"/>
    <col min="1539" max="1539" width="14" bestFit="1" customWidth="1"/>
    <col min="1792" max="1792" width="15.7109375" customWidth="1"/>
    <col min="1795" max="1795" width="14" bestFit="1" customWidth="1"/>
    <col min="2048" max="2048" width="15.7109375" customWidth="1"/>
    <col min="2051" max="2051" width="14" bestFit="1" customWidth="1"/>
    <col min="2304" max="2304" width="15.7109375" customWidth="1"/>
    <col min="2307" max="2307" width="14" bestFit="1" customWidth="1"/>
    <col min="2560" max="2560" width="15.7109375" customWidth="1"/>
    <col min="2563" max="2563" width="14" bestFit="1" customWidth="1"/>
    <col min="2816" max="2816" width="15.7109375" customWidth="1"/>
    <col min="2819" max="2819" width="14" bestFit="1" customWidth="1"/>
    <col min="3072" max="3072" width="15.7109375" customWidth="1"/>
    <col min="3075" max="3075" width="14" bestFit="1" customWidth="1"/>
    <col min="3328" max="3328" width="15.7109375" customWidth="1"/>
    <col min="3331" max="3331" width="14" bestFit="1" customWidth="1"/>
    <col min="3584" max="3584" width="15.7109375" customWidth="1"/>
    <col min="3587" max="3587" width="14" bestFit="1" customWidth="1"/>
    <col min="3840" max="3840" width="15.7109375" customWidth="1"/>
    <col min="3843" max="3843" width="14" bestFit="1" customWidth="1"/>
    <col min="4096" max="4096" width="15.7109375" customWidth="1"/>
    <col min="4099" max="4099" width="14" bestFit="1" customWidth="1"/>
    <col min="4352" max="4352" width="15.7109375" customWidth="1"/>
    <col min="4355" max="4355" width="14" bestFit="1" customWidth="1"/>
    <col min="4608" max="4608" width="15.7109375" customWidth="1"/>
    <col min="4611" max="4611" width="14" bestFit="1" customWidth="1"/>
    <col min="4864" max="4864" width="15.7109375" customWidth="1"/>
    <col min="4867" max="4867" width="14" bestFit="1" customWidth="1"/>
    <col min="5120" max="5120" width="15.7109375" customWidth="1"/>
    <col min="5123" max="5123" width="14" bestFit="1" customWidth="1"/>
    <col min="5376" max="5376" width="15.7109375" customWidth="1"/>
    <col min="5379" max="5379" width="14" bestFit="1" customWidth="1"/>
    <col min="5632" max="5632" width="15.7109375" customWidth="1"/>
    <col min="5635" max="5635" width="14" bestFit="1" customWidth="1"/>
    <col min="5888" max="5888" width="15.7109375" customWidth="1"/>
    <col min="5891" max="5891" width="14" bestFit="1" customWidth="1"/>
    <col min="6144" max="6144" width="15.7109375" customWidth="1"/>
    <col min="6147" max="6147" width="14" bestFit="1" customWidth="1"/>
    <col min="6400" max="6400" width="15.7109375" customWidth="1"/>
    <col min="6403" max="6403" width="14" bestFit="1" customWidth="1"/>
    <col min="6656" max="6656" width="15.7109375" customWidth="1"/>
    <col min="6659" max="6659" width="14" bestFit="1" customWidth="1"/>
    <col min="6912" max="6912" width="15.7109375" customWidth="1"/>
    <col min="6915" max="6915" width="14" bestFit="1" customWidth="1"/>
    <col min="7168" max="7168" width="15.7109375" customWidth="1"/>
    <col min="7171" max="7171" width="14" bestFit="1" customWidth="1"/>
    <col min="7424" max="7424" width="15.7109375" customWidth="1"/>
    <col min="7427" max="7427" width="14" bestFit="1" customWidth="1"/>
    <col min="7680" max="7680" width="15.7109375" customWidth="1"/>
    <col min="7683" max="7683" width="14" bestFit="1" customWidth="1"/>
    <col min="7936" max="7936" width="15.7109375" customWidth="1"/>
    <col min="7939" max="7939" width="14" bestFit="1" customWidth="1"/>
    <col min="8192" max="8192" width="15.7109375" customWidth="1"/>
    <col min="8195" max="8195" width="14" bestFit="1" customWidth="1"/>
    <col min="8448" max="8448" width="15.7109375" customWidth="1"/>
    <col min="8451" max="8451" width="14" bestFit="1" customWidth="1"/>
    <col min="8704" max="8704" width="15.7109375" customWidth="1"/>
    <col min="8707" max="8707" width="14" bestFit="1" customWidth="1"/>
    <col min="8960" max="8960" width="15.7109375" customWidth="1"/>
    <col min="8963" max="8963" width="14" bestFit="1" customWidth="1"/>
    <col min="9216" max="9216" width="15.7109375" customWidth="1"/>
    <col min="9219" max="9219" width="14" bestFit="1" customWidth="1"/>
    <col min="9472" max="9472" width="15.7109375" customWidth="1"/>
    <col min="9475" max="9475" width="14" bestFit="1" customWidth="1"/>
    <col min="9728" max="9728" width="15.7109375" customWidth="1"/>
    <col min="9731" max="9731" width="14" bestFit="1" customWidth="1"/>
    <col min="9984" max="9984" width="15.7109375" customWidth="1"/>
    <col min="9987" max="9987" width="14" bestFit="1" customWidth="1"/>
    <col min="10240" max="10240" width="15.7109375" customWidth="1"/>
    <col min="10243" max="10243" width="14" bestFit="1" customWidth="1"/>
    <col min="10496" max="10496" width="15.7109375" customWidth="1"/>
    <col min="10499" max="10499" width="14" bestFit="1" customWidth="1"/>
    <col min="10752" max="10752" width="15.7109375" customWidth="1"/>
    <col min="10755" max="10755" width="14" bestFit="1" customWidth="1"/>
    <col min="11008" max="11008" width="15.7109375" customWidth="1"/>
    <col min="11011" max="11011" width="14" bestFit="1" customWidth="1"/>
    <col min="11264" max="11264" width="15.7109375" customWidth="1"/>
    <col min="11267" max="11267" width="14" bestFit="1" customWidth="1"/>
    <col min="11520" max="11520" width="15.7109375" customWidth="1"/>
    <col min="11523" max="11523" width="14" bestFit="1" customWidth="1"/>
    <col min="11776" max="11776" width="15.7109375" customWidth="1"/>
    <col min="11779" max="11779" width="14" bestFit="1" customWidth="1"/>
    <col min="12032" max="12032" width="15.7109375" customWidth="1"/>
    <col min="12035" max="12035" width="14" bestFit="1" customWidth="1"/>
    <col min="12288" max="12288" width="15.7109375" customWidth="1"/>
    <col min="12291" max="12291" width="14" bestFit="1" customWidth="1"/>
    <col min="12544" max="12544" width="15.7109375" customWidth="1"/>
    <col min="12547" max="12547" width="14" bestFit="1" customWidth="1"/>
    <col min="12800" max="12800" width="15.7109375" customWidth="1"/>
    <col min="12803" max="12803" width="14" bestFit="1" customWidth="1"/>
    <col min="13056" max="13056" width="15.7109375" customWidth="1"/>
    <col min="13059" max="13059" width="14" bestFit="1" customWidth="1"/>
    <col min="13312" max="13312" width="15.7109375" customWidth="1"/>
    <col min="13315" max="13315" width="14" bestFit="1" customWidth="1"/>
    <col min="13568" max="13568" width="15.7109375" customWidth="1"/>
    <col min="13571" max="13571" width="14" bestFit="1" customWidth="1"/>
    <col min="13824" max="13824" width="15.7109375" customWidth="1"/>
    <col min="13827" max="13827" width="14" bestFit="1" customWidth="1"/>
    <col min="14080" max="14080" width="15.7109375" customWidth="1"/>
    <col min="14083" max="14083" width="14" bestFit="1" customWidth="1"/>
    <col min="14336" max="14336" width="15.7109375" customWidth="1"/>
    <col min="14339" max="14339" width="14" bestFit="1" customWidth="1"/>
    <col min="14592" max="14592" width="15.7109375" customWidth="1"/>
    <col min="14595" max="14595" width="14" bestFit="1" customWidth="1"/>
    <col min="14848" max="14848" width="15.7109375" customWidth="1"/>
    <col min="14851" max="14851" width="14" bestFit="1" customWidth="1"/>
    <col min="15104" max="15104" width="15.7109375" customWidth="1"/>
    <col min="15107" max="15107" width="14" bestFit="1" customWidth="1"/>
    <col min="15360" max="15360" width="15.7109375" customWidth="1"/>
    <col min="15363" max="15363" width="14" bestFit="1" customWidth="1"/>
    <col min="15616" max="15616" width="15.7109375" customWidth="1"/>
    <col min="15619" max="15619" width="14" bestFit="1" customWidth="1"/>
    <col min="15872" max="15872" width="15.7109375" customWidth="1"/>
    <col min="15875" max="15875" width="14" bestFit="1" customWidth="1"/>
    <col min="16128" max="16128" width="15.7109375" customWidth="1"/>
    <col min="16131" max="16131" width="14" bestFit="1" customWidth="1"/>
  </cols>
  <sheetData>
    <row r="1" spans="2:10" ht="32.25" customHeight="1" x14ac:dyDescent="0.25">
      <c r="B1" s="160" t="s">
        <v>637</v>
      </c>
      <c r="C1" s="160"/>
      <c r="D1" s="160"/>
      <c r="E1" s="160"/>
      <c r="F1" s="160"/>
      <c r="G1" s="160"/>
      <c r="I1" s="83"/>
    </row>
    <row r="2" spans="2:10" s="84" customFormat="1" ht="32.25" customHeight="1" thickBot="1" x14ac:dyDescent="0.3">
      <c r="B2" s="88"/>
      <c r="C2" s="88"/>
      <c r="D2" s="88"/>
      <c r="E2" s="88"/>
      <c r="F2" s="88"/>
      <c r="G2" s="88"/>
      <c r="I2" s="89"/>
    </row>
    <row r="3" spans="2:10" ht="24" customHeight="1" x14ac:dyDescent="0.25">
      <c r="B3" s="25" t="s">
        <v>641</v>
      </c>
      <c r="C3" s="25" t="s">
        <v>642</v>
      </c>
      <c r="D3" s="25" t="s">
        <v>626</v>
      </c>
      <c r="E3" s="25" t="s">
        <v>643</v>
      </c>
      <c r="F3" s="81" t="s">
        <v>644</v>
      </c>
      <c r="G3" s="82" t="s">
        <v>645</v>
      </c>
      <c r="I3" s="161" t="s">
        <v>1130</v>
      </c>
      <c r="J3" s="162"/>
    </row>
    <row r="4" spans="2:10" ht="17.25" customHeight="1" x14ac:dyDescent="0.25">
      <c r="B4" s="21" t="s">
        <v>646</v>
      </c>
      <c r="C4" s="5" t="s">
        <v>647</v>
      </c>
      <c r="D4" s="21" t="s">
        <v>648</v>
      </c>
      <c r="E4" s="79">
        <v>30</v>
      </c>
      <c r="F4" s="75">
        <v>3.59</v>
      </c>
      <c r="G4" s="71">
        <f>E4*F4</f>
        <v>107.69999999999999</v>
      </c>
      <c r="I4" s="85" t="s">
        <v>638</v>
      </c>
      <c r="J4" s="150" t="s">
        <v>661</v>
      </c>
    </row>
    <row r="5" spans="2:10" ht="17.25" customHeight="1" x14ac:dyDescent="0.25">
      <c r="B5" s="22" t="s">
        <v>649</v>
      </c>
      <c r="C5" s="9" t="s">
        <v>650</v>
      </c>
      <c r="D5" s="22" t="s">
        <v>651</v>
      </c>
      <c r="E5" s="80">
        <v>40</v>
      </c>
      <c r="F5" s="76">
        <v>2.29</v>
      </c>
      <c r="G5" s="72">
        <f t="shared" ref="G5:G68" si="0">E5*F5</f>
        <v>91.6</v>
      </c>
      <c r="I5" s="86" t="s">
        <v>639</v>
      </c>
      <c r="J5" s="151">
        <f>INDEX(Widget_Inventory, MATCH($J$4,Widgets,0),4)</f>
        <v>1.4079999999999999</v>
      </c>
    </row>
    <row r="6" spans="2:10" ht="15.75" thickBot="1" x14ac:dyDescent="0.3">
      <c r="B6" s="21" t="s">
        <v>652</v>
      </c>
      <c r="C6" s="5" t="s">
        <v>653</v>
      </c>
      <c r="D6" s="21" t="s">
        <v>654</v>
      </c>
      <c r="E6" s="79">
        <v>20</v>
      </c>
      <c r="F6" s="75">
        <v>3.29</v>
      </c>
      <c r="G6" s="71">
        <f t="shared" si="0"/>
        <v>65.8</v>
      </c>
      <c r="I6" s="87" t="s">
        <v>640</v>
      </c>
      <c r="J6" s="152"/>
    </row>
    <row r="7" spans="2:10" x14ac:dyDescent="0.25">
      <c r="B7" s="22" t="s">
        <v>655</v>
      </c>
      <c r="C7" s="9" t="s">
        <v>656</v>
      </c>
      <c r="D7" s="22" t="s">
        <v>657</v>
      </c>
      <c r="E7" s="80">
        <v>10</v>
      </c>
      <c r="F7" s="76">
        <v>1.95</v>
      </c>
      <c r="G7" s="72">
        <f t="shared" si="0"/>
        <v>19.5</v>
      </c>
    </row>
    <row r="8" spans="2:10" x14ac:dyDescent="0.25">
      <c r="B8" s="21" t="s">
        <v>658</v>
      </c>
      <c r="C8" s="5" t="s">
        <v>659</v>
      </c>
      <c r="D8" s="21" t="s">
        <v>654</v>
      </c>
      <c r="E8" s="79">
        <v>5</v>
      </c>
      <c r="F8" s="75">
        <v>1.8</v>
      </c>
      <c r="G8" s="71">
        <f t="shared" si="0"/>
        <v>9</v>
      </c>
    </row>
    <row r="9" spans="2:10" x14ac:dyDescent="0.25">
      <c r="B9" s="22" t="s">
        <v>660</v>
      </c>
      <c r="C9" s="9" t="s">
        <v>661</v>
      </c>
      <c r="D9" s="22" t="s">
        <v>657</v>
      </c>
      <c r="E9" s="80">
        <v>60</v>
      </c>
      <c r="F9" s="76">
        <v>1.4079999999999999</v>
      </c>
      <c r="G9" s="72">
        <f t="shared" si="0"/>
        <v>84.47999999999999</v>
      </c>
    </row>
    <row r="10" spans="2:10" x14ac:dyDescent="0.25">
      <c r="B10" s="21" t="s">
        <v>662</v>
      </c>
      <c r="C10" s="5" t="s">
        <v>663</v>
      </c>
      <c r="D10" s="21" t="s">
        <v>664</v>
      </c>
      <c r="E10" s="79">
        <v>100</v>
      </c>
      <c r="F10" s="77">
        <v>1.016</v>
      </c>
      <c r="G10" s="73">
        <f t="shared" si="0"/>
        <v>101.6</v>
      </c>
    </row>
    <row r="11" spans="2:10" x14ac:dyDescent="0.25">
      <c r="B11" s="22" t="s">
        <v>665</v>
      </c>
      <c r="C11" s="9" t="s">
        <v>666</v>
      </c>
      <c r="D11" s="22" t="s">
        <v>667</v>
      </c>
      <c r="E11" s="80">
        <v>71.428571428571402</v>
      </c>
      <c r="F11" s="78">
        <v>5.95</v>
      </c>
      <c r="G11" s="74">
        <f t="shared" si="0"/>
        <v>424.99999999999983</v>
      </c>
    </row>
    <row r="12" spans="2:10" x14ac:dyDescent="0.25">
      <c r="B12" s="21" t="s">
        <v>668</v>
      </c>
      <c r="C12" s="5" t="s">
        <v>669</v>
      </c>
      <c r="D12" s="21" t="s">
        <v>664</v>
      </c>
      <c r="E12" s="79">
        <v>79.821428571428498</v>
      </c>
      <c r="F12" s="77">
        <v>2.895</v>
      </c>
      <c r="G12" s="73">
        <f t="shared" si="0"/>
        <v>231.0830357142855</v>
      </c>
    </row>
    <row r="13" spans="2:10" x14ac:dyDescent="0.25">
      <c r="B13" s="22" t="s">
        <v>670</v>
      </c>
      <c r="C13" s="9" t="s">
        <v>671</v>
      </c>
      <c r="D13" s="22" t="s">
        <v>667</v>
      </c>
      <c r="E13" s="80">
        <v>88.214285714285694</v>
      </c>
      <c r="F13" s="78">
        <v>2.9468333333333301</v>
      </c>
      <c r="G13" s="74">
        <f t="shared" si="0"/>
        <v>259.95279761904726</v>
      </c>
    </row>
    <row r="14" spans="2:10" x14ac:dyDescent="0.25">
      <c r="B14" s="21" t="s">
        <v>672</v>
      </c>
      <c r="C14" s="5" t="s">
        <v>673</v>
      </c>
      <c r="D14" s="21" t="s">
        <v>674</v>
      </c>
      <c r="E14" s="79">
        <v>96.607142857142804</v>
      </c>
      <c r="F14" s="77">
        <v>2.9986666666666699</v>
      </c>
      <c r="G14" s="73">
        <f t="shared" si="0"/>
        <v>289.69261904761919</v>
      </c>
    </row>
    <row r="15" spans="2:10" x14ac:dyDescent="0.25">
      <c r="B15" s="22" t="s">
        <v>675</v>
      </c>
      <c r="C15" s="9" t="s">
        <v>676</v>
      </c>
      <c r="D15" s="22" t="s">
        <v>677</v>
      </c>
      <c r="E15" s="80">
        <v>105</v>
      </c>
      <c r="F15" s="78">
        <v>3.0505</v>
      </c>
      <c r="G15" s="74">
        <f t="shared" si="0"/>
        <v>320.30250000000001</v>
      </c>
    </row>
    <row r="16" spans="2:10" x14ac:dyDescent="0.25">
      <c r="B16" s="21" t="s">
        <v>678</v>
      </c>
      <c r="C16" s="5" t="s">
        <v>679</v>
      </c>
      <c r="D16" s="21" t="s">
        <v>674</v>
      </c>
      <c r="E16" s="79">
        <v>113.392857142857</v>
      </c>
      <c r="F16" s="77">
        <v>3.1023333333333301</v>
      </c>
      <c r="G16" s="73">
        <f t="shared" si="0"/>
        <v>351.78244047618966</v>
      </c>
    </row>
    <row r="17" spans="2:7" x14ac:dyDescent="0.25">
      <c r="B17" s="22" t="s">
        <v>680</v>
      </c>
      <c r="C17" s="9" t="s">
        <v>681</v>
      </c>
      <c r="D17" s="22" t="s">
        <v>677</v>
      </c>
      <c r="E17" s="80">
        <v>121.78571428571399</v>
      </c>
      <c r="F17" s="78">
        <v>4.1541666666666703</v>
      </c>
      <c r="G17" s="74">
        <f t="shared" si="0"/>
        <v>505.91815476190402</v>
      </c>
    </row>
    <row r="18" spans="2:7" x14ac:dyDescent="0.25">
      <c r="B18" s="21" t="s">
        <v>682</v>
      </c>
      <c r="C18" s="5" t="s">
        <v>683</v>
      </c>
      <c r="D18" s="21" t="s">
        <v>684</v>
      </c>
      <c r="E18" s="79">
        <v>130.17857142857099</v>
      </c>
      <c r="F18" s="77">
        <v>3.206</v>
      </c>
      <c r="G18" s="73">
        <f t="shared" si="0"/>
        <v>417.3524999999986</v>
      </c>
    </row>
    <row r="19" spans="2:7" x14ac:dyDescent="0.25">
      <c r="B19" s="22" t="s">
        <v>685</v>
      </c>
      <c r="C19" s="9" t="s">
        <v>686</v>
      </c>
      <c r="D19" s="22" t="s">
        <v>687</v>
      </c>
      <c r="E19" s="80">
        <v>138.57142857142799</v>
      </c>
      <c r="F19" s="78">
        <v>3.25783333333333</v>
      </c>
      <c r="G19" s="74">
        <f t="shared" si="0"/>
        <v>451.44261904761669</v>
      </c>
    </row>
    <row r="20" spans="2:7" x14ac:dyDescent="0.25">
      <c r="B20" s="21" t="s">
        <v>688</v>
      </c>
      <c r="C20" s="5" t="s">
        <v>689</v>
      </c>
      <c r="D20" s="21" t="s">
        <v>684</v>
      </c>
      <c r="E20" s="79">
        <v>146.96428571428501</v>
      </c>
      <c r="F20" s="77">
        <v>3.3096666666666699</v>
      </c>
      <c r="G20" s="73">
        <f t="shared" si="0"/>
        <v>486.40279761904577</v>
      </c>
    </row>
    <row r="21" spans="2:7" x14ac:dyDescent="0.25">
      <c r="B21" s="22" t="s">
        <v>690</v>
      </c>
      <c r="C21" s="9" t="s">
        <v>691</v>
      </c>
      <c r="D21" s="22" t="s">
        <v>687</v>
      </c>
      <c r="E21" s="80">
        <v>155.35714285714201</v>
      </c>
      <c r="F21" s="78">
        <v>3.3614999999999999</v>
      </c>
      <c r="G21" s="74">
        <f t="shared" si="0"/>
        <v>522.23303571428289</v>
      </c>
    </row>
    <row r="22" spans="2:7" x14ac:dyDescent="0.25">
      <c r="B22" s="21" t="s">
        <v>692</v>
      </c>
      <c r="C22" s="5" t="s">
        <v>693</v>
      </c>
      <c r="D22" s="21" t="s">
        <v>694</v>
      </c>
      <c r="E22" s="79">
        <v>163.75</v>
      </c>
      <c r="F22" s="77">
        <v>5.4133333333333304</v>
      </c>
      <c r="G22" s="73">
        <f t="shared" si="0"/>
        <v>886.43333333333283</v>
      </c>
    </row>
    <row r="23" spans="2:7" x14ac:dyDescent="0.25">
      <c r="B23" s="22" t="s">
        <v>695</v>
      </c>
      <c r="C23" s="9" t="s">
        <v>696</v>
      </c>
      <c r="D23" s="22" t="s">
        <v>697</v>
      </c>
      <c r="E23" s="80">
        <v>172.142857142857</v>
      </c>
      <c r="F23" s="78">
        <v>3.4651666666666698</v>
      </c>
      <c r="G23" s="74">
        <f t="shared" si="0"/>
        <v>596.50369047619051</v>
      </c>
    </row>
    <row r="24" spans="2:7" x14ac:dyDescent="0.25">
      <c r="B24" s="21" t="s">
        <v>698</v>
      </c>
      <c r="C24" s="5" t="s">
        <v>699</v>
      </c>
      <c r="D24" s="21" t="s">
        <v>694</v>
      </c>
      <c r="E24" s="79">
        <v>180.53571428571399</v>
      </c>
      <c r="F24" s="77">
        <v>3.5169999999999999</v>
      </c>
      <c r="G24" s="73">
        <f t="shared" si="0"/>
        <v>634.94410714285607</v>
      </c>
    </row>
    <row r="25" spans="2:7" x14ac:dyDescent="0.25">
      <c r="B25" s="22" t="s">
        <v>700</v>
      </c>
      <c r="C25" s="9" t="s">
        <v>701</v>
      </c>
      <c r="D25" s="22" t="s">
        <v>697</v>
      </c>
      <c r="E25" s="80">
        <v>188.92857142857099</v>
      </c>
      <c r="F25" s="78">
        <v>3.56883333333333</v>
      </c>
      <c r="G25" s="74">
        <f t="shared" si="0"/>
        <v>674.25458333333108</v>
      </c>
    </row>
    <row r="26" spans="2:7" x14ac:dyDescent="0.25">
      <c r="B26" s="21" t="s">
        <v>702</v>
      </c>
      <c r="C26" s="5" t="s">
        <v>703</v>
      </c>
      <c r="D26" s="21" t="s">
        <v>704</v>
      </c>
      <c r="E26" s="79">
        <v>197.32142857142799</v>
      </c>
      <c r="F26" s="77">
        <v>2.62066666666666</v>
      </c>
      <c r="G26" s="73">
        <f t="shared" si="0"/>
        <v>517.11369047618768</v>
      </c>
    </row>
    <row r="27" spans="2:7" x14ac:dyDescent="0.25">
      <c r="B27" s="22" t="s">
        <v>705</v>
      </c>
      <c r="C27" s="9" t="s">
        <v>706</v>
      </c>
      <c r="D27" s="22" t="s">
        <v>707</v>
      </c>
      <c r="E27" s="80">
        <v>205.71428571428501</v>
      </c>
      <c r="F27" s="78">
        <v>2.07249999999999</v>
      </c>
      <c r="G27" s="74">
        <f t="shared" si="0"/>
        <v>426.34285714285363</v>
      </c>
    </row>
    <row r="28" spans="2:7" x14ac:dyDescent="0.25">
      <c r="B28" s="21" t="s">
        <v>708</v>
      </c>
      <c r="C28" s="5" t="s">
        <v>709</v>
      </c>
      <c r="D28" s="21" t="s">
        <v>704</v>
      </c>
      <c r="E28" s="79">
        <v>214.10714285714201</v>
      </c>
      <c r="F28" s="77">
        <v>1.52433333333333</v>
      </c>
      <c r="G28" s="73">
        <f t="shared" si="0"/>
        <v>326.37065476190276</v>
      </c>
    </row>
    <row r="29" spans="2:7" x14ac:dyDescent="0.25">
      <c r="B29" s="22" t="s">
        <v>710</v>
      </c>
      <c r="C29" s="9" t="s">
        <v>711</v>
      </c>
      <c r="D29" s="22" t="s">
        <v>707</v>
      </c>
      <c r="E29" s="80">
        <v>222.5</v>
      </c>
      <c r="F29" s="78">
        <v>0.97616666666666296</v>
      </c>
      <c r="G29" s="74">
        <f t="shared" si="0"/>
        <v>217.1970833333325</v>
      </c>
    </row>
    <row r="30" spans="2:7" x14ac:dyDescent="0.25">
      <c r="B30" s="21" t="s">
        <v>712</v>
      </c>
      <c r="C30" s="5" t="s">
        <v>713</v>
      </c>
      <c r="D30" s="21" t="s">
        <v>714</v>
      </c>
      <c r="E30" s="79">
        <v>230.892857142857</v>
      </c>
      <c r="F30" s="77">
        <v>3.59</v>
      </c>
      <c r="G30" s="73">
        <f t="shared" si="0"/>
        <v>828.90535714285659</v>
      </c>
    </row>
    <row r="31" spans="2:7" x14ac:dyDescent="0.25">
      <c r="B31" s="22" t="s">
        <v>715</v>
      </c>
      <c r="C31" s="9" t="s">
        <v>716</v>
      </c>
      <c r="D31" s="22" t="s">
        <v>717</v>
      </c>
      <c r="E31" s="80">
        <v>239.28571428571399</v>
      </c>
      <c r="F31" s="78">
        <v>2.29</v>
      </c>
      <c r="G31" s="74">
        <f t="shared" si="0"/>
        <v>547.9642857142851</v>
      </c>
    </row>
    <row r="32" spans="2:7" x14ac:dyDescent="0.25">
      <c r="B32" s="21" t="s">
        <v>718</v>
      </c>
      <c r="C32" s="5" t="s">
        <v>719</v>
      </c>
      <c r="D32" s="21" t="s">
        <v>714</v>
      </c>
      <c r="E32" s="79">
        <v>247.67857142857099</v>
      </c>
      <c r="F32" s="77">
        <v>3.29</v>
      </c>
      <c r="G32" s="73">
        <f t="shared" si="0"/>
        <v>814.86249999999859</v>
      </c>
    </row>
    <row r="33" spans="2:7" x14ac:dyDescent="0.25">
      <c r="B33" s="22" t="s">
        <v>720</v>
      </c>
      <c r="C33" s="9" t="s">
        <v>721</v>
      </c>
      <c r="D33" s="22" t="s">
        <v>717</v>
      </c>
      <c r="E33" s="80">
        <v>256.07142857142799</v>
      </c>
      <c r="F33" s="78">
        <v>1.95</v>
      </c>
      <c r="G33" s="74">
        <f t="shared" si="0"/>
        <v>499.33928571428459</v>
      </c>
    </row>
    <row r="34" spans="2:7" x14ac:dyDescent="0.25">
      <c r="B34" s="21" t="s">
        <v>722</v>
      </c>
      <c r="C34" s="5" t="s">
        <v>723</v>
      </c>
      <c r="D34" s="21" t="s">
        <v>724</v>
      </c>
      <c r="E34" s="79">
        <v>264.46428571428498</v>
      </c>
      <c r="F34" s="77">
        <v>1.8</v>
      </c>
      <c r="G34" s="73">
        <f t="shared" si="0"/>
        <v>476.03571428571297</v>
      </c>
    </row>
    <row r="35" spans="2:7" x14ac:dyDescent="0.25">
      <c r="B35" s="22" t="s">
        <v>725</v>
      </c>
      <c r="C35" s="9" t="s">
        <v>726</v>
      </c>
      <c r="D35" s="22" t="s">
        <v>727</v>
      </c>
      <c r="E35" s="80">
        <v>272.85714285714198</v>
      </c>
      <c r="F35" s="78">
        <v>1.4079999999999999</v>
      </c>
      <c r="G35" s="74">
        <f t="shared" si="0"/>
        <v>384.18285714285588</v>
      </c>
    </row>
    <row r="36" spans="2:7" x14ac:dyDescent="0.25">
      <c r="B36" s="21" t="s">
        <v>728</v>
      </c>
      <c r="C36" s="5" t="s">
        <v>729</v>
      </c>
      <c r="D36" s="21" t="s">
        <v>724</v>
      </c>
      <c r="E36" s="79">
        <v>281.25</v>
      </c>
      <c r="F36" s="77">
        <v>1.016</v>
      </c>
      <c r="G36" s="73">
        <f t="shared" si="0"/>
        <v>285.75</v>
      </c>
    </row>
    <row r="37" spans="2:7" x14ac:dyDescent="0.25">
      <c r="B37" s="22" t="s">
        <v>730</v>
      </c>
      <c r="C37" s="9" t="s">
        <v>731</v>
      </c>
      <c r="D37" s="22" t="s">
        <v>727</v>
      </c>
      <c r="E37" s="80">
        <v>289.642857142857</v>
      </c>
      <c r="F37" s="78">
        <v>5.95</v>
      </c>
      <c r="G37" s="74">
        <f t="shared" si="0"/>
        <v>1723.3749999999991</v>
      </c>
    </row>
    <row r="38" spans="2:7" x14ac:dyDescent="0.25">
      <c r="B38" s="21" t="s">
        <v>732</v>
      </c>
      <c r="C38" s="5" t="s">
        <v>733</v>
      </c>
      <c r="D38" s="21" t="s">
        <v>734</v>
      </c>
      <c r="E38" s="79">
        <v>298.03571428571399</v>
      </c>
      <c r="F38" s="77">
        <v>2.895</v>
      </c>
      <c r="G38" s="73">
        <f t="shared" si="0"/>
        <v>862.81339285714205</v>
      </c>
    </row>
    <row r="39" spans="2:7" x14ac:dyDescent="0.25">
      <c r="B39" s="22" t="s">
        <v>735</v>
      </c>
      <c r="C39" s="9" t="s">
        <v>736</v>
      </c>
      <c r="D39" s="22" t="s">
        <v>737</v>
      </c>
      <c r="E39" s="80">
        <v>306.42857142857099</v>
      </c>
      <c r="F39" s="78">
        <v>3.1023333333333301</v>
      </c>
      <c r="G39" s="74">
        <f t="shared" si="0"/>
        <v>950.64357142856909</v>
      </c>
    </row>
    <row r="40" spans="2:7" x14ac:dyDescent="0.25">
      <c r="B40" s="21" t="s">
        <v>738</v>
      </c>
      <c r="C40" s="5" t="s">
        <v>739</v>
      </c>
      <c r="D40" s="21" t="s">
        <v>734</v>
      </c>
      <c r="E40" s="79">
        <v>314.82142857142799</v>
      </c>
      <c r="F40" s="77">
        <v>4.1541666666666703</v>
      </c>
      <c r="G40" s="73">
        <f t="shared" si="0"/>
        <v>1307.8206845238083</v>
      </c>
    </row>
    <row r="41" spans="2:7" x14ac:dyDescent="0.25">
      <c r="B41" s="22" t="s">
        <v>740</v>
      </c>
      <c r="C41" s="9" t="s">
        <v>741</v>
      </c>
      <c r="D41" s="22" t="s">
        <v>737</v>
      </c>
      <c r="E41" s="80">
        <v>323.21428571428498</v>
      </c>
      <c r="F41" s="78">
        <v>3.206</v>
      </c>
      <c r="G41" s="74">
        <f t="shared" si="0"/>
        <v>1036.2249999999976</v>
      </c>
    </row>
    <row r="42" spans="2:7" x14ac:dyDescent="0.25">
      <c r="B42" s="21" t="s">
        <v>742</v>
      </c>
      <c r="C42" s="5" t="s">
        <v>743</v>
      </c>
      <c r="D42" s="21" t="s">
        <v>744</v>
      </c>
      <c r="E42" s="79">
        <v>331.60714285714198</v>
      </c>
      <c r="F42" s="77">
        <v>3.25783333333333</v>
      </c>
      <c r="G42" s="73">
        <f t="shared" si="0"/>
        <v>1080.3208035714247</v>
      </c>
    </row>
    <row r="43" spans="2:7" x14ac:dyDescent="0.25">
      <c r="B43" s="22" t="s">
        <v>745</v>
      </c>
      <c r="C43" s="9" t="s">
        <v>746</v>
      </c>
      <c r="D43" s="22" t="s">
        <v>747</v>
      </c>
      <c r="E43" s="80">
        <v>340</v>
      </c>
      <c r="F43" s="78">
        <v>3.3096666666666699</v>
      </c>
      <c r="G43" s="74">
        <f t="shared" si="0"/>
        <v>1125.2866666666678</v>
      </c>
    </row>
    <row r="44" spans="2:7" x14ac:dyDescent="0.25">
      <c r="B44" s="21" t="s">
        <v>748</v>
      </c>
      <c r="C44" s="5" t="s">
        <v>749</v>
      </c>
      <c r="D44" s="21" t="s">
        <v>744</v>
      </c>
      <c r="E44" s="79">
        <v>348.392857142857</v>
      </c>
      <c r="F44" s="77">
        <v>3.2614999999999998</v>
      </c>
      <c r="G44" s="73">
        <f t="shared" si="0"/>
        <v>1136.283303571428</v>
      </c>
    </row>
    <row r="45" spans="2:7" x14ac:dyDescent="0.25">
      <c r="B45" s="22" t="s">
        <v>750</v>
      </c>
      <c r="C45" s="9" t="s">
        <v>751</v>
      </c>
      <c r="D45" s="22" t="s">
        <v>747</v>
      </c>
      <c r="E45" s="80">
        <v>356.78571428571399</v>
      </c>
      <c r="F45" s="78">
        <v>3.21333333333334</v>
      </c>
      <c r="G45" s="74">
        <f t="shared" si="0"/>
        <v>1146.4714285714301</v>
      </c>
    </row>
    <row r="46" spans="2:7" x14ac:dyDescent="0.25">
      <c r="B46" s="21" t="s">
        <v>752</v>
      </c>
      <c r="C46" s="5" t="s">
        <v>753</v>
      </c>
      <c r="D46" s="21" t="s">
        <v>754</v>
      </c>
      <c r="E46" s="79">
        <v>365.17857142857099</v>
      </c>
      <c r="F46" s="77">
        <v>3.16516666666667</v>
      </c>
      <c r="G46" s="73">
        <f t="shared" si="0"/>
        <v>1155.8510416666666</v>
      </c>
    </row>
    <row r="47" spans="2:7" x14ac:dyDescent="0.25">
      <c r="B47" s="22" t="s">
        <v>755</v>
      </c>
      <c r="C47" s="9" t="s">
        <v>756</v>
      </c>
      <c r="D47" s="22" t="s">
        <v>757</v>
      </c>
      <c r="E47" s="80">
        <v>373.57142857142799</v>
      </c>
      <c r="F47" s="78">
        <v>3.117</v>
      </c>
      <c r="G47" s="74">
        <f t="shared" si="0"/>
        <v>1164.4221428571411</v>
      </c>
    </row>
    <row r="48" spans="2:7" ht="18" customHeight="1" x14ac:dyDescent="0.25">
      <c r="B48" s="21" t="s">
        <v>758</v>
      </c>
      <c r="C48" s="5" t="s">
        <v>759</v>
      </c>
      <c r="D48" s="21" t="s">
        <v>754</v>
      </c>
      <c r="E48" s="79">
        <v>381.96428571428498</v>
      </c>
      <c r="F48" s="77">
        <v>3.0688333333333402</v>
      </c>
      <c r="G48" s="73">
        <f t="shared" si="0"/>
        <v>1172.1847321428575</v>
      </c>
    </row>
    <row r="49" spans="2:7" x14ac:dyDescent="0.25">
      <c r="B49" s="22" t="s">
        <v>760</v>
      </c>
      <c r="C49" s="9" t="s">
        <v>761</v>
      </c>
      <c r="D49" s="22" t="s">
        <v>757</v>
      </c>
      <c r="E49" s="80">
        <v>390.35714285714198</v>
      </c>
      <c r="F49" s="78">
        <v>3.0206666666666702</v>
      </c>
      <c r="G49" s="74">
        <f t="shared" si="0"/>
        <v>1179.1388095238083</v>
      </c>
    </row>
    <row r="50" spans="2:7" x14ac:dyDescent="0.25">
      <c r="B50" s="21" t="s">
        <v>762</v>
      </c>
      <c r="C50" s="5" t="s">
        <v>763</v>
      </c>
      <c r="D50" s="21" t="s">
        <v>764</v>
      </c>
      <c r="E50" s="79">
        <v>398.75</v>
      </c>
      <c r="F50" s="77">
        <v>2.9725000000000099</v>
      </c>
      <c r="G50" s="73">
        <f t="shared" si="0"/>
        <v>1185.284375000004</v>
      </c>
    </row>
    <row r="51" spans="2:7" x14ac:dyDescent="0.25">
      <c r="B51" s="22" t="s">
        <v>765</v>
      </c>
      <c r="C51" s="9" t="s">
        <v>766</v>
      </c>
      <c r="D51" s="22" t="s">
        <v>767</v>
      </c>
      <c r="E51" s="80">
        <v>407.142857142857</v>
      </c>
      <c r="F51" s="78">
        <v>2.9243333333333399</v>
      </c>
      <c r="G51" s="74">
        <f t="shared" si="0"/>
        <v>1190.6214285714309</v>
      </c>
    </row>
    <row r="52" spans="2:7" x14ac:dyDescent="0.25">
      <c r="B52" s="21" t="s">
        <v>768</v>
      </c>
      <c r="C52" s="5" t="s">
        <v>769</v>
      </c>
      <c r="D52" s="21" t="s">
        <v>764</v>
      </c>
      <c r="E52" s="79">
        <v>415.53571428571399</v>
      </c>
      <c r="F52" s="77">
        <v>2.8761666666666699</v>
      </c>
      <c r="G52" s="73">
        <f t="shared" si="0"/>
        <v>1195.1499702380956</v>
      </c>
    </row>
    <row r="53" spans="2:7" x14ac:dyDescent="0.25">
      <c r="B53" s="22" t="s">
        <v>770</v>
      </c>
      <c r="C53" s="9" t="s">
        <v>771</v>
      </c>
      <c r="D53" s="22" t="s">
        <v>767</v>
      </c>
      <c r="E53" s="80">
        <v>423.92857142857099</v>
      </c>
      <c r="F53" s="78">
        <v>4.1541666666666703</v>
      </c>
      <c r="G53" s="74">
        <f t="shared" si="0"/>
        <v>1761.0699404761901</v>
      </c>
    </row>
    <row r="54" spans="2:7" x14ac:dyDescent="0.25">
      <c r="B54" s="21" t="s">
        <v>772</v>
      </c>
      <c r="C54" s="5" t="s">
        <v>773</v>
      </c>
      <c r="D54" s="21" t="s">
        <v>774</v>
      </c>
      <c r="E54" s="79">
        <v>432.32142857142799</v>
      </c>
      <c r="F54" s="77">
        <v>3.206</v>
      </c>
      <c r="G54" s="73">
        <f t="shared" si="0"/>
        <v>1386.0224999999982</v>
      </c>
    </row>
    <row r="55" spans="2:7" x14ac:dyDescent="0.25">
      <c r="B55" s="22" t="s">
        <v>775</v>
      </c>
      <c r="C55" s="9" t="s">
        <v>776</v>
      </c>
      <c r="D55" s="22" t="s">
        <v>777</v>
      </c>
      <c r="E55" s="80">
        <v>440.71428571428498</v>
      </c>
      <c r="F55" s="78">
        <v>3.25783333333333</v>
      </c>
      <c r="G55" s="74">
        <f t="shared" si="0"/>
        <v>1435.7736904761866</v>
      </c>
    </row>
    <row r="56" spans="2:7" x14ac:dyDescent="0.25">
      <c r="B56" s="21" t="s">
        <v>778</v>
      </c>
      <c r="C56" s="5" t="s">
        <v>779</v>
      </c>
      <c r="D56" s="21" t="s">
        <v>774</v>
      </c>
      <c r="E56" s="79">
        <v>449.10714285714198</v>
      </c>
      <c r="F56" s="77">
        <v>3.3096666666666699</v>
      </c>
      <c r="G56" s="73">
        <f t="shared" si="0"/>
        <v>1486.394940476189</v>
      </c>
    </row>
    <row r="57" spans="2:7" x14ac:dyDescent="0.25">
      <c r="B57" s="22" t="s">
        <v>780</v>
      </c>
      <c r="C57" s="9" t="s">
        <v>781</v>
      </c>
      <c r="D57" s="22" t="s">
        <v>777</v>
      </c>
      <c r="E57" s="80">
        <v>457.5</v>
      </c>
      <c r="F57" s="78">
        <v>3.3614999999999999</v>
      </c>
      <c r="G57" s="74">
        <f t="shared" si="0"/>
        <v>1537.88625</v>
      </c>
    </row>
    <row r="58" spans="2:7" x14ac:dyDescent="0.25">
      <c r="B58" s="21" t="s">
        <v>782</v>
      </c>
      <c r="C58" s="5" t="s">
        <v>783</v>
      </c>
      <c r="D58" s="21" t="s">
        <v>784</v>
      </c>
      <c r="E58" s="79">
        <v>465.892857142857</v>
      </c>
      <c r="F58" s="77">
        <v>5.4133333333333304</v>
      </c>
      <c r="G58" s="73">
        <f t="shared" si="0"/>
        <v>2522.033333333331</v>
      </c>
    </row>
    <row r="59" spans="2:7" x14ac:dyDescent="0.25">
      <c r="B59" s="22" t="s">
        <v>785</v>
      </c>
      <c r="C59" s="9" t="s">
        <v>786</v>
      </c>
      <c r="D59" s="22" t="s">
        <v>787</v>
      </c>
      <c r="E59" s="80">
        <v>474.28571428571399</v>
      </c>
      <c r="F59" s="78">
        <v>4.4651666666666596</v>
      </c>
      <c r="G59" s="74">
        <f t="shared" si="0"/>
        <v>2117.7647619047571</v>
      </c>
    </row>
    <row r="60" spans="2:7" x14ac:dyDescent="0.25">
      <c r="B60" s="21" t="s">
        <v>788</v>
      </c>
      <c r="C60" s="5" t="s">
        <v>789</v>
      </c>
      <c r="D60" s="21" t="s">
        <v>784</v>
      </c>
      <c r="E60" s="79">
        <v>482.67857142857099</v>
      </c>
      <c r="F60" s="77">
        <v>4.65985714285714</v>
      </c>
      <c r="G60" s="73">
        <f t="shared" si="0"/>
        <v>2249.2131887755068</v>
      </c>
    </row>
    <row r="61" spans="2:7" x14ac:dyDescent="0.25">
      <c r="B61" s="22" t="s">
        <v>790</v>
      </c>
      <c r="C61" s="9" t="s">
        <v>791</v>
      </c>
      <c r="D61" s="22" t="s">
        <v>787</v>
      </c>
      <c r="E61" s="80">
        <v>491.07142857142799</v>
      </c>
      <c r="F61" s="78">
        <v>4.8545476190476098</v>
      </c>
      <c r="G61" s="74">
        <f t="shared" si="0"/>
        <v>2383.9296343537339</v>
      </c>
    </row>
    <row r="62" spans="2:7" x14ac:dyDescent="0.25">
      <c r="B62" s="21" t="s">
        <v>792</v>
      </c>
      <c r="C62" s="5" t="s">
        <v>793</v>
      </c>
      <c r="D62" s="21" t="s">
        <v>794</v>
      </c>
      <c r="E62" s="79">
        <v>499.46428571428498</v>
      </c>
      <c r="F62" s="77">
        <v>5.0492380952380902</v>
      </c>
      <c r="G62" s="73">
        <f t="shared" si="0"/>
        <v>2521.9140986394495</v>
      </c>
    </row>
    <row r="63" spans="2:7" x14ac:dyDescent="0.25">
      <c r="B63" s="22" t="s">
        <v>795</v>
      </c>
      <c r="C63" s="9" t="s">
        <v>796</v>
      </c>
      <c r="D63" s="22" t="s">
        <v>797</v>
      </c>
      <c r="E63" s="80">
        <v>507.85714285714198</v>
      </c>
      <c r="F63" s="78">
        <v>5.2439285714285599</v>
      </c>
      <c r="G63" s="74">
        <f t="shared" si="0"/>
        <v>2663.1665816326426</v>
      </c>
    </row>
    <row r="64" spans="2:7" x14ac:dyDescent="0.25">
      <c r="B64" s="21" t="s">
        <v>798</v>
      </c>
      <c r="C64" s="5" t="s">
        <v>799</v>
      </c>
      <c r="D64" s="21" t="s">
        <v>794</v>
      </c>
      <c r="E64" s="79">
        <v>516.25</v>
      </c>
      <c r="F64" s="77">
        <v>5.4386190476190404</v>
      </c>
      <c r="G64" s="73">
        <f t="shared" si="0"/>
        <v>2807.6870833333296</v>
      </c>
    </row>
    <row r="65" spans="2:7" x14ac:dyDescent="0.25">
      <c r="B65" s="22" t="s">
        <v>800</v>
      </c>
      <c r="C65" s="9" t="s">
        <v>801</v>
      </c>
      <c r="D65" s="22" t="s">
        <v>797</v>
      </c>
      <c r="E65" s="80">
        <v>524.642857142857</v>
      </c>
      <c r="F65" s="78">
        <v>5.6333095238095101</v>
      </c>
      <c r="G65" s="74">
        <f t="shared" si="0"/>
        <v>2955.4756037414886</v>
      </c>
    </row>
    <row r="66" spans="2:7" x14ac:dyDescent="0.25">
      <c r="B66" s="21" t="s">
        <v>802</v>
      </c>
      <c r="C66" s="5" t="s">
        <v>803</v>
      </c>
      <c r="D66" s="21" t="s">
        <v>804</v>
      </c>
      <c r="E66" s="79">
        <v>533.03571428571399</v>
      </c>
      <c r="F66" s="77">
        <v>5.8279999999999896</v>
      </c>
      <c r="G66" s="73">
        <f t="shared" si="0"/>
        <v>3106.5321428571356</v>
      </c>
    </row>
    <row r="67" spans="2:7" x14ac:dyDescent="0.25">
      <c r="B67" s="22" t="s">
        <v>805</v>
      </c>
      <c r="C67" s="9" t="s">
        <v>806</v>
      </c>
      <c r="D67" s="22" t="s">
        <v>807</v>
      </c>
      <c r="E67" s="80">
        <v>541.42857142857099</v>
      </c>
      <c r="F67" s="78">
        <v>6.02269047619047</v>
      </c>
      <c r="G67" s="74">
        <f t="shared" si="0"/>
        <v>3260.8567006802659</v>
      </c>
    </row>
    <row r="68" spans="2:7" x14ac:dyDescent="0.25">
      <c r="B68" s="21" t="s">
        <v>808</v>
      </c>
      <c r="C68" s="5" t="s">
        <v>809</v>
      </c>
      <c r="D68" s="21" t="s">
        <v>804</v>
      </c>
      <c r="E68" s="79">
        <v>549.82142857142799</v>
      </c>
      <c r="F68" s="77">
        <v>6.2173809523809398</v>
      </c>
      <c r="G68" s="73">
        <f t="shared" si="0"/>
        <v>3418.4492772108738</v>
      </c>
    </row>
    <row r="69" spans="2:7" x14ac:dyDescent="0.25">
      <c r="B69" s="22" t="s">
        <v>810</v>
      </c>
      <c r="C69" s="9" t="s">
        <v>811</v>
      </c>
      <c r="D69" s="22" t="s">
        <v>807</v>
      </c>
      <c r="E69" s="80">
        <v>558.21428571428498</v>
      </c>
      <c r="F69" s="78">
        <v>6.4120714285714202</v>
      </c>
      <c r="G69" s="74">
        <f t="shared" ref="G69:G132" si="1">E69*F69</f>
        <v>3579.3098724489701</v>
      </c>
    </row>
    <row r="70" spans="2:7" x14ac:dyDescent="0.25">
      <c r="B70" s="21" t="s">
        <v>812</v>
      </c>
      <c r="C70" s="5" t="s">
        <v>813</v>
      </c>
      <c r="D70" s="21" t="s">
        <v>814</v>
      </c>
      <c r="E70" s="79">
        <v>566.60714285714198</v>
      </c>
      <c r="F70" s="77">
        <v>6.60676190476189</v>
      </c>
      <c r="G70" s="73">
        <f t="shared" si="1"/>
        <v>3743.4384863945438</v>
      </c>
    </row>
    <row r="71" spans="2:7" x14ac:dyDescent="0.25">
      <c r="B71" s="22" t="s">
        <v>815</v>
      </c>
      <c r="C71" s="9" t="s">
        <v>816</v>
      </c>
      <c r="D71" s="22" t="s">
        <v>817</v>
      </c>
      <c r="E71" s="80">
        <v>575</v>
      </c>
      <c r="F71" s="78">
        <v>6.8014523809523704</v>
      </c>
      <c r="G71" s="74">
        <f t="shared" si="1"/>
        <v>3910.8351190476128</v>
      </c>
    </row>
    <row r="72" spans="2:7" x14ac:dyDescent="0.25">
      <c r="B72" s="21" t="s">
        <v>818</v>
      </c>
      <c r="C72" s="5" t="s">
        <v>819</v>
      </c>
      <c r="D72" s="21" t="s">
        <v>814</v>
      </c>
      <c r="E72" s="79">
        <v>583.392857142857</v>
      </c>
      <c r="F72" s="77">
        <v>5.95</v>
      </c>
      <c r="G72" s="73">
        <f t="shared" si="1"/>
        <v>3471.1874999999991</v>
      </c>
    </row>
    <row r="73" spans="2:7" x14ac:dyDescent="0.25">
      <c r="B73" s="22" t="s">
        <v>820</v>
      </c>
      <c r="C73" s="9" t="s">
        <v>821</v>
      </c>
      <c r="D73" s="22" t="s">
        <v>817</v>
      </c>
      <c r="E73" s="80">
        <v>591.78571428571399</v>
      </c>
      <c r="F73" s="78">
        <v>2.895</v>
      </c>
      <c r="G73" s="74">
        <f t="shared" si="1"/>
        <v>1713.2196428571419</v>
      </c>
    </row>
    <row r="74" spans="2:7" x14ac:dyDescent="0.25">
      <c r="B74" s="21" t="s">
        <v>822</v>
      </c>
      <c r="C74" s="5" t="s">
        <v>823</v>
      </c>
      <c r="D74" s="21" t="s">
        <v>824</v>
      </c>
      <c r="E74" s="79">
        <v>600.17857142857099</v>
      </c>
      <c r="F74" s="77">
        <v>3.1023333333333301</v>
      </c>
      <c r="G74" s="73">
        <f t="shared" si="1"/>
        <v>1861.9539880952348</v>
      </c>
    </row>
    <row r="75" spans="2:7" x14ac:dyDescent="0.25">
      <c r="B75" s="22" t="s">
        <v>825</v>
      </c>
      <c r="C75" s="9" t="s">
        <v>826</v>
      </c>
      <c r="D75" s="22" t="s">
        <v>827</v>
      </c>
      <c r="E75" s="80">
        <v>608.57142857142799</v>
      </c>
      <c r="F75" s="78">
        <v>4.1541666666666703</v>
      </c>
      <c r="G75" s="74">
        <f t="shared" si="1"/>
        <v>2528.1071428571427</v>
      </c>
    </row>
    <row r="76" spans="2:7" x14ac:dyDescent="0.25">
      <c r="B76" s="21" t="s">
        <v>828</v>
      </c>
      <c r="C76" s="5" t="s">
        <v>829</v>
      </c>
      <c r="D76" s="21" t="s">
        <v>824</v>
      </c>
      <c r="E76" s="79">
        <v>616.96428571428498</v>
      </c>
      <c r="F76" s="77">
        <v>3.206</v>
      </c>
      <c r="G76" s="73">
        <f t="shared" si="1"/>
        <v>1977.9874999999977</v>
      </c>
    </row>
    <row r="77" spans="2:7" x14ac:dyDescent="0.25">
      <c r="B77" s="22" t="s">
        <v>830</v>
      </c>
      <c r="C77" s="9" t="s">
        <v>831</v>
      </c>
      <c r="D77" s="22" t="s">
        <v>827</v>
      </c>
      <c r="E77" s="80">
        <v>625.35714285714198</v>
      </c>
      <c r="F77" s="78">
        <v>3.25783333333333</v>
      </c>
      <c r="G77" s="74">
        <f t="shared" si="1"/>
        <v>2037.3093452380904</v>
      </c>
    </row>
    <row r="78" spans="2:7" x14ac:dyDescent="0.25">
      <c r="B78" s="21" t="s">
        <v>832</v>
      </c>
      <c r="C78" s="5" t="s">
        <v>833</v>
      </c>
      <c r="D78" s="21" t="s">
        <v>834</v>
      </c>
      <c r="E78" s="79">
        <v>633.75</v>
      </c>
      <c r="F78" s="77">
        <v>3.3096666666666699</v>
      </c>
      <c r="G78" s="73">
        <f t="shared" si="1"/>
        <v>2097.5012500000021</v>
      </c>
    </row>
    <row r="79" spans="2:7" x14ac:dyDescent="0.25">
      <c r="B79" s="22" t="s">
        <v>835</v>
      </c>
      <c r="C79" s="9" t="s">
        <v>836</v>
      </c>
      <c r="D79" s="22" t="s">
        <v>837</v>
      </c>
      <c r="E79" s="80">
        <v>642.142857142857</v>
      </c>
      <c r="F79" s="78">
        <v>3.2614999999999998</v>
      </c>
      <c r="G79" s="74">
        <f t="shared" si="1"/>
        <v>2094.3489285714281</v>
      </c>
    </row>
    <row r="80" spans="2:7" x14ac:dyDescent="0.25">
      <c r="B80" s="21" t="s">
        <v>838</v>
      </c>
      <c r="C80" s="5" t="s">
        <v>839</v>
      </c>
      <c r="D80" s="21" t="s">
        <v>834</v>
      </c>
      <c r="E80" s="79">
        <v>650.53571428571399</v>
      </c>
      <c r="F80" s="77">
        <v>3.21333333333334</v>
      </c>
      <c r="G80" s="73">
        <f t="shared" si="1"/>
        <v>2090.3880952380987</v>
      </c>
    </row>
    <row r="81" spans="2:7" x14ac:dyDescent="0.25">
      <c r="B81" s="22" t="s">
        <v>840</v>
      </c>
      <c r="C81" s="9" t="s">
        <v>841</v>
      </c>
      <c r="D81" s="22" t="s">
        <v>837</v>
      </c>
      <c r="E81" s="80">
        <v>658.92857142857099</v>
      </c>
      <c r="F81" s="78">
        <v>3.16516666666667</v>
      </c>
      <c r="G81" s="74">
        <f t="shared" si="1"/>
        <v>2085.618750000001</v>
      </c>
    </row>
    <row r="82" spans="2:7" x14ac:dyDescent="0.25">
      <c r="B82" s="21" t="s">
        <v>842</v>
      </c>
      <c r="C82" s="5" t="s">
        <v>843</v>
      </c>
      <c r="D82" s="21" t="s">
        <v>844</v>
      </c>
      <c r="E82" s="79">
        <v>667.32142857142799</v>
      </c>
      <c r="F82" s="77">
        <v>3.117</v>
      </c>
      <c r="G82" s="73">
        <f t="shared" si="1"/>
        <v>2080.040892857141</v>
      </c>
    </row>
    <row r="83" spans="2:7" x14ac:dyDescent="0.25">
      <c r="B83" s="22" t="s">
        <v>845</v>
      </c>
      <c r="C83" s="9" t="s">
        <v>846</v>
      </c>
      <c r="D83" s="22" t="s">
        <v>847</v>
      </c>
      <c r="E83" s="80">
        <v>675.71428571428498</v>
      </c>
      <c r="F83" s="78">
        <v>3.0688333333333402</v>
      </c>
      <c r="G83" s="74">
        <f t="shared" si="1"/>
        <v>2073.6545238095264</v>
      </c>
    </row>
    <row r="84" spans="2:7" x14ac:dyDescent="0.25">
      <c r="B84" s="21" t="s">
        <v>848</v>
      </c>
      <c r="C84" s="5" t="s">
        <v>849</v>
      </c>
      <c r="D84" s="21" t="s">
        <v>844</v>
      </c>
      <c r="E84" s="79">
        <v>684.10714285714198</v>
      </c>
      <c r="F84" s="77">
        <v>3.0206666666666702</v>
      </c>
      <c r="G84" s="73">
        <f t="shared" si="1"/>
        <v>2066.4596428571426</v>
      </c>
    </row>
    <row r="85" spans="2:7" x14ac:dyDescent="0.25">
      <c r="B85" s="22" t="s">
        <v>850</v>
      </c>
      <c r="C85" s="9" t="s">
        <v>851</v>
      </c>
      <c r="D85" s="22" t="s">
        <v>847</v>
      </c>
      <c r="E85" s="80">
        <v>692.5</v>
      </c>
      <c r="F85" s="78">
        <v>2.9725000000000099</v>
      </c>
      <c r="G85" s="74">
        <f t="shared" si="1"/>
        <v>2058.456250000007</v>
      </c>
    </row>
    <row r="86" spans="2:7" x14ac:dyDescent="0.25">
      <c r="B86" s="21" t="s">
        <v>852</v>
      </c>
      <c r="C86" s="5" t="s">
        <v>853</v>
      </c>
      <c r="D86" s="21" t="s">
        <v>854</v>
      </c>
      <c r="E86" s="79">
        <v>700.892857142857</v>
      </c>
      <c r="F86" s="77">
        <v>2.9243333333333399</v>
      </c>
      <c r="G86" s="73">
        <f t="shared" si="1"/>
        <v>2049.6443452380995</v>
      </c>
    </row>
    <row r="87" spans="2:7" x14ac:dyDescent="0.25">
      <c r="B87" s="22" t="s">
        <v>855</v>
      </c>
      <c r="C87" s="9" t="s">
        <v>856</v>
      </c>
      <c r="D87" s="22" t="s">
        <v>857</v>
      </c>
      <c r="E87" s="80">
        <v>709.28571428571399</v>
      </c>
      <c r="F87" s="78">
        <v>2.8761666666666699</v>
      </c>
      <c r="G87" s="74">
        <f t="shared" si="1"/>
        <v>2040.0239285714299</v>
      </c>
    </row>
    <row r="88" spans="2:7" x14ac:dyDescent="0.25">
      <c r="B88" s="21" t="s">
        <v>858</v>
      </c>
      <c r="C88" s="5" t="s">
        <v>859</v>
      </c>
      <c r="D88" s="21" t="s">
        <v>854</v>
      </c>
      <c r="E88" s="79">
        <v>717.67857142857099</v>
      </c>
      <c r="F88" s="77">
        <v>4.1541666666666703</v>
      </c>
      <c r="G88" s="73">
        <f t="shared" si="1"/>
        <v>2981.3563988095248</v>
      </c>
    </row>
    <row r="89" spans="2:7" x14ac:dyDescent="0.25">
      <c r="B89" s="22" t="s">
        <v>860</v>
      </c>
      <c r="C89" s="9" t="s">
        <v>861</v>
      </c>
      <c r="D89" s="22" t="s">
        <v>857</v>
      </c>
      <c r="E89" s="80">
        <v>726.07142857142799</v>
      </c>
      <c r="F89" s="78">
        <v>3.206</v>
      </c>
      <c r="G89" s="74">
        <f t="shared" si="1"/>
        <v>2327.784999999998</v>
      </c>
    </row>
    <row r="90" spans="2:7" x14ac:dyDescent="0.25">
      <c r="B90" s="21" t="s">
        <v>862</v>
      </c>
      <c r="C90" s="5" t="s">
        <v>863</v>
      </c>
      <c r="D90" s="21" t="s">
        <v>864</v>
      </c>
      <c r="E90" s="79">
        <v>734.46428571428498</v>
      </c>
      <c r="F90" s="77">
        <v>3.25783333333333</v>
      </c>
      <c r="G90" s="73">
        <f t="shared" si="1"/>
        <v>2392.7622321428526</v>
      </c>
    </row>
    <row r="91" spans="2:7" x14ac:dyDescent="0.25">
      <c r="B91" s="22" t="s">
        <v>865</v>
      </c>
      <c r="C91" s="9" t="s">
        <v>866</v>
      </c>
      <c r="D91" s="22" t="s">
        <v>867</v>
      </c>
      <c r="E91" s="80">
        <v>742.85714285714198</v>
      </c>
      <c r="F91" s="78">
        <v>3.3096666666666699</v>
      </c>
      <c r="G91" s="74">
        <f t="shared" si="1"/>
        <v>2458.6095238095231</v>
      </c>
    </row>
    <row r="92" spans="2:7" x14ac:dyDescent="0.25">
      <c r="B92" s="21" t="s">
        <v>868</v>
      </c>
      <c r="C92" s="5" t="s">
        <v>869</v>
      </c>
      <c r="D92" s="21" t="s">
        <v>864</v>
      </c>
      <c r="E92" s="79">
        <v>751.25</v>
      </c>
      <c r="F92" s="77">
        <v>3.3614999999999999</v>
      </c>
      <c r="G92" s="73">
        <f t="shared" si="1"/>
        <v>2525.3268749999997</v>
      </c>
    </row>
    <row r="93" spans="2:7" x14ac:dyDescent="0.25">
      <c r="B93" s="22" t="s">
        <v>870</v>
      </c>
      <c r="C93" s="9" t="s">
        <v>871</v>
      </c>
      <c r="D93" s="22" t="s">
        <v>867</v>
      </c>
      <c r="E93" s="80">
        <v>759.642857142857</v>
      </c>
      <c r="F93" s="78">
        <v>5.4133333333333304</v>
      </c>
      <c r="G93" s="74">
        <f t="shared" si="1"/>
        <v>4112.1999999999971</v>
      </c>
    </row>
    <row r="94" spans="2:7" x14ac:dyDescent="0.25">
      <c r="B94" s="21" t="s">
        <v>872</v>
      </c>
      <c r="C94" s="5" t="s">
        <v>873</v>
      </c>
      <c r="D94" s="21" t="s">
        <v>874</v>
      </c>
      <c r="E94" s="79">
        <v>768.03571428571399</v>
      </c>
      <c r="F94" s="77">
        <v>4.4651666666666596</v>
      </c>
      <c r="G94" s="73">
        <f t="shared" si="1"/>
        <v>3429.4074702380885</v>
      </c>
    </row>
    <row r="95" spans="2:7" x14ac:dyDescent="0.25">
      <c r="B95" s="22" t="s">
        <v>875</v>
      </c>
      <c r="C95" s="9" t="s">
        <v>876</v>
      </c>
      <c r="D95" s="22" t="s">
        <v>877</v>
      </c>
      <c r="E95" s="80">
        <v>776.42857142857099</v>
      </c>
      <c r="F95" s="78">
        <v>4.65985714285714</v>
      </c>
      <c r="G95" s="74">
        <f t="shared" si="1"/>
        <v>3618.0462244897917</v>
      </c>
    </row>
    <row r="96" spans="2:7" x14ac:dyDescent="0.25">
      <c r="B96" s="21" t="s">
        <v>878</v>
      </c>
      <c r="C96" s="5" t="s">
        <v>879</v>
      </c>
      <c r="D96" s="21" t="s">
        <v>874</v>
      </c>
      <c r="E96" s="79">
        <v>784.82142857142799</v>
      </c>
      <c r="F96" s="77">
        <v>3.59</v>
      </c>
      <c r="G96" s="73">
        <f t="shared" si="1"/>
        <v>2817.5089285714262</v>
      </c>
    </row>
    <row r="97" spans="2:7" x14ac:dyDescent="0.25">
      <c r="B97" s="22" t="s">
        <v>880</v>
      </c>
      <c r="C97" s="9" t="s">
        <v>881</v>
      </c>
      <c r="D97" s="22" t="s">
        <v>877</v>
      </c>
      <c r="E97" s="80">
        <v>793.21428571428498</v>
      </c>
      <c r="F97" s="78">
        <v>2.29</v>
      </c>
      <c r="G97" s="74">
        <f t="shared" si="1"/>
        <v>1816.4607142857126</v>
      </c>
    </row>
    <row r="98" spans="2:7" x14ac:dyDescent="0.25">
      <c r="B98" s="21" t="s">
        <v>882</v>
      </c>
      <c r="C98" s="5" t="s">
        <v>883</v>
      </c>
      <c r="D98" s="21" t="s">
        <v>884</v>
      </c>
      <c r="E98" s="79">
        <v>801.60714285714198</v>
      </c>
      <c r="F98" s="77">
        <v>3.29</v>
      </c>
      <c r="G98" s="73">
        <f t="shared" si="1"/>
        <v>2637.2874999999972</v>
      </c>
    </row>
    <row r="99" spans="2:7" x14ac:dyDescent="0.25">
      <c r="B99" s="22" t="s">
        <v>885</v>
      </c>
      <c r="C99" s="9" t="s">
        <v>886</v>
      </c>
      <c r="D99" s="22" t="s">
        <v>887</v>
      </c>
      <c r="E99" s="80">
        <v>810</v>
      </c>
      <c r="F99" s="78">
        <v>1.95</v>
      </c>
      <c r="G99" s="74">
        <f t="shared" si="1"/>
        <v>1579.5</v>
      </c>
    </row>
    <row r="100" spans="2:7" x14ac:dyDescent="0.25">
      <c r="B100" s="21" t="s">
        <v>888</v>
      </c>
      <c r="C100" s="5" t="s">
        <v>889</v>
      </c>
      <c r="D100" s="21" t="s">
        <v>884</v>
      </c>
      <c r="E100" s="79">
        <v>818.392857142857</v>
      </c>
      <c r="F100" s="77">
        <v>1.8</v>
      </c>
      <c r="G100" s="73">
        <f t="shared" si="1"/>
        <v>1473.1071428571427</v>
      </c>
    </row>
    <row r="101" spans="2:7" x14ac:dyDescent="0.25">
      <c r="B101" s="22" t="s">
        <v>890</v>
      </c>
      <c r="C101" s="9" t="s">
        <v>891</v>
      </c>
      <c r="D101" s="22" t="s">
        <v>887</v>
      </c>
      <c r="E101" s="80">
        <v>826.78571428571399</v>
      </c>
      <c r="F101" s="78">
        <v>1.4079999999999999</v>
      </c>
      <c r="G101" s="74">
        <f t="shared" si="1"/>
        <v>1164.1142857142852</v>
      </c>
    </row>
    <row r="102" spans="2:7" x14ac:dyDescent="0.25">
      <c r="B102" s="21" t="s">
        <v>892</v>
      </c>
      <c r="C102" s="5" t="s">
        <v>893</v>
      </c>
      <c r="D102" s="21" t="s">
        <v>894</v>
      </c>
      <c r="E102" s="79">
        <v>835.17857142857099</v>
      </c>
      <c r="F102" s="77">
        <v>1.016</v>
      </c>
      <c r="G102" s="73">
        <f t="shared" si="1"/>
        <v>848.54142857142813</v>
      </c>
    </row>
    <row r="103" spans="2:7" x14ac:dyDescent="0.25">
      <c r="B103" s="22" t="s">
        <v>895</v>
      </c>
      <c r="C103" s="9" t="s">
        <v>896</v>
      </c>
      <c r="D103" s="22" t="s">
        <v>897</v>
      </c>
      <c r="E103" s="80">
        <v>843.57142857142799</v>
      </c>
      <c r="F103" s="78">
        <v>5.95</v>
      </c>
      <c r="G103" s="74">
        <f t="shared" si="1"/>
        <v>5019.2499999999964</v>
      </c>
    </row>
    <row r="104" spans="2:7" x14ac:dyDescent="0.25">
      <c r="B104" s="21" t="s">
        <v>898</v>
      </c>
      <c r="C104" s="5" t="s">
        <v>899</v>
      </c>
      <c r="D104" s="21" t="s">
        <v>894</v>
      </c>
      <c r="E104" s="79">
        <v>851.96428571428498</v>
      </c>
      <c r="F104" s="77">
        <v>2.895</v>
      </c>
      <c r="G104" s="73">
        <f t="shared" si="1"/>
        <v>2466.4366071428549</v>
      </c>
    </row>
    <row r="105" spans="2:7" x14ac:dyDescent="0.25">
      <c r="B105" s="22" t="s">
        <v>900</v>
      </c>
      <c r="C105" s="9" t="s">
        <v>901</v>
      </c>
      <c r="D105" s="22" t="s">
        <v>897</v>
      </c>
      <c r="E105" s="80">
        <v>860.35714285714198</v>
      </c>
      <c r="F105" s="78">
        <v>2.9468333333333301</v>
      </c>
      <c r="G105" s="74">
        <f t="shared" si="1"/>
        <v>2535.3291071428516</v>
      </c>
    </row>
    <row r="106" spans="2:7" x14ac:dyDescent="0.25">
      <c r="B106" s="21" t="s">
        <v>902</v>
      </c>
      <c r="C106" s="5" t="s">
        <v>903</v>
      </c>
      <c r="D106" s="21" t="s">
        <v>904</v>
      </c>
      <c r="E106" s="79">
        <v>868.75</v>
      </c>
      <c r="F106" s="77">
        <v>2.9986666666666699</v>
      </c>
      <c r="G106" s="73">
        <f t="shared" si="1"/>
        <v>2605.0916666666694</v>
      </c>
    </row>
    <row r="107" spans="2:7" x14ac:dyDescent="0.25">
      <c r="B107" s="22" t="s">
        <v>905</v>
      </c>
      <c r="C107" s="9" t="s">
        <v>906</v>
      </c>
      <c r="D107" s="22" t="s">
        <v>907</v>
      </c>
      <c r="E107" s="80">
        <v>877.142857142857</v>
      </c>
      <c r="F107" s="78">
        <v>3.0505</v>
      </c>
      <c r="G107" s="74">
        <f t="shared" si="1"/>
        <v>2675.7242857142851</v>
      </c>
    </row>
    <row r="108" spans="2:7" x14ac:dyDescent="0.25">
      <c r="B108" s="21" t="s">
        <v>908</v>
      </c>
      <c r="C108" s="5" t="s">
        <v>909</v>
      </c>
      <c r="D108" s="21" t="s">
        <v>904</v>
      </c>
      <c r="E108" s="79">
        <v>885.53571428571399</v>
      </c>
      <c r="F108" s="77">
        <v>3.1023333333333301</v>
      </c>
      <c r="G108" s="73">
        <f t="shared" si="1"/>
        <v>2747.2269642857104</v>
      </c>
    </row>
    <row r="109" spans="2:7" x14ac:dyDescent="0.25">
      <c r="B109" s="22" t="s">
        <v>910</v>
      </c>
      <c r="C109" s="9" t="s">
        <v>911</v>
      </c>
      <c r="D109" s="22" t="s">
        <v>907</v>
      </c>
      <c r="E109" s="80">
        <v>893.92857142857099</v>
      </c>
      <c r="F109" s="78">
        <v>4.1541666666666703</v>
      </c>
      <c r="G109" s="74">
        <f t="shared" si="1"/>
        <v>3713.5282738095252</v>
      </c>
    </row>
    <row r="110" spans="2:7" x14ac:dyDescent="0.25">
      <c r="B110" s="21" t="s">
        <v>912</v>
      </c>
      <c r="C110" s="5" t="s">
        <v>913</v>
      </c>
      <c r="D110" s="21" t="s">
        <v>914</v>
      </c>
      <c r="E110" s="79">
        <v>902.32142857142799</v>
      </c>
      <c r="F110" s="77">
        <v>3.206</v>
      </c>
      <c r="G110" s="73">
        <f t="shared" si="1"/>
        <v>2892.8424999999979</v>
      </c>
    </row>
    <row r="111" spans="2:7" x14ac:dyDescent="0.25">
      <c r="B111" s="22" t="s">
        <v>915</v>
      </c>
      <c r="C111" s="9" t="s">
        <v>916</v>
      </c>
      <c r="D111" s="22" t="s">
        <v>917</v>
      </c>
      <c r="E111" s="80">
        <v>910.71428571428498</v>
      </c>
      <c r="F111" s="78">
        <v>3.25783333333333</v>
      </c>
      <c r="G111" s="74">
        <f t="shared" si="1"/>
        <v>2966.9553571428519</v>
      </c>
    </row>
    <row r="112" spans="2:7" x14ac:dyDescent="0.25">
      <c r="B112" s="21" t="s">
        <v>918</v>
      </c>
      <c r="C112" s="5" t="s">
        <v>919</v>
      </c>
      <c r="D112" s="21" t="s">
        <v>914</v>
      </c>
      <c r="E112" s="79">
        <v>919.10714285714198</v>
      </c>
      <c r="F112" s="77">
        <v>3.3096666666666699</v>
      </c>
      <c r="G112" s="73">
        <f t="shared" si="1"/>
        <v>3041.9382738095237</v>
      </c>
    </row>
    <row r="113" spans="2:7" x14ac:dyDescent="0.25">
      <c r="B113" s="22" t="s">
        <v>920</v>
      </c>
      <c r="C113" s="9" t="s">
        <v>921</v>
      </c>
      <c r="D113" s="22" t="s">
        <v>917</v>
      </c>
      <c r="E113" s="80">
        <v>927.5</v>
      </c>
      <c r="F113" s="78">
        <v>3.3614999999999999</v>
      </c>
      <c r="G113" s="74">
        <f t="shared" si="1"/>
        <v>3117.7912499999998</v>
      </c>
    </row>
    <row r="114" spans="2:7" x14ac:dyDescent="0.25">
      <c r="B114" s="21" t="s">
        <v>922</v>
      </c>
      <c r="C114" s="5" t="s">
        <v>923</v>
      </c>
      <c r="D114" s="21" t="s">
        <v>924</v>
      </c>
      <c r="E114" s="79">
        <v>935.892857142857</v>
      </c>
      <c r="F114" s="77">
        <v>5.4386190476190404</v>
      </c>
      <c r="G114" s="73">
        <f t="shared" si="1"/>
        <v>5089.9647193877472</v>
      </c>
    </row>
    <row r="115" spans="2:7" x14ac:dyDescent="0.25">
      <c r="B115" s="22" t="s">
        <v>925</v>
      </c>
      <c r="C115" s="9" t="s">
        <v>926</v>
      </c>
      <c r="D115" s="22" t="s">
        <v>927</v>
      </c>
      <c r="E115" s="80">
        <v>944.28571428571399</v>
      </c>
      <c r="F115" s="78">
        <v>5.6333095238095101</v>
      </c>
      <c r="G115" s="74">
        <f t="shared" si="1"/>
        <v>5319.4537074829786</v>
      </c>
    </row>
    <row r="116" spans="2:7" x14ac:dyDescent="0.25">
      <c r="B116" s="21" t="s">
        <v>928</v>
      </c>
      <c r="C116" s="5" t="s">
        <v>929</v>
      </c>
      <c r="D116" s="21" t="s">
        <v>924</v>
      </c>
      <c r="E116" s="79">
        <v>952.67857142857099</v>
      </c>
      <c r="F116" s="77">
        <v>5.8279999999999896</v>
      </c>
      <c r="G116" s="73">
        <f t="shared" si="1"/>
        <v>5552.2107142857021</v>
      </c>
    </row>
    <row r="117" spans="2:7" x14ac:dyDescent="0.25">
      <c r="B117" s="22" t="s">
        <v>930</v>
      </c>
      <c r="C117" s="9" t="s">
        <v>931</v>
      </c>
      <c r="D117" s="22" t="s">
        <v>927</v>
      </c>
      <c r="E117" s="80">
        <v>961.07142857142799</v>
      </c>
      <c r="F117" s="78">
        <v>6.02269047619047</v>
      </c>
      <c r="G117" s="74">
        <f t="shared" si="1"/>
        <v>5788.2357397959086</v>
      </c>
    </row>
    <row r="118" spans="2:7" x14ac:dyDescent="0.25">
      <c r="B118" s="21" t="s">
        <v>932</v>
      </c>
      <c r="C118" s="5" t="s">
        <v>933</v>
      </c>
      <c r="D118" s="21" t="s">
        <v>934</v>
      </c>
      <c r="E118" s="79">
        <v>969.46428571428498</v>
      </c>
      <c r="F118" s="77">
        <v>6.2173809523809398</v>
      </c>
      <c r="G118" s="73">
        <f t="shared" si="1"/>
        <v>6027.5287840135888</v>
      </c>
    </row>
    <row r="119" spans="2:7" x14ac:dyDescent="0.25">
      <c r="B119" s="22" t="s">
        <v>935</v>
      </c>
      <c r="C119" s="9" t="s">
        <v>936</v>
      </c>
      <c r="D119" s="22" t="s">
        <v>937</v>
      </c>
      <c r="E119" s="80">
        <v>977.85714285714198</v>
      </c>
      <c r="F119" s="78">
        <v>6.4120714285714202</v>
      </c>
      <c r="G119" s="74">
        <f t="shared" si="1"/>
        <v>6270.0898469387621</v>
      </c>
    </row>
    <row r="120" spans="2:7" x14ac:dyDescent="0.25">
      <c r="B120" s="21" t="s">
        <v>938</v>
      </c>
      <c r="C120" s="5" t="s">
        <v>939</v>
      </c>
      <c r="D120" s="21" t="s">
        <v>934</v>
      </c>
      <c r="E120" s="79">
        <v>986.25</v>
      </c>
      <c r="F120" s="77">
        <v>6.60676190476189</v>
      </c>
      <c r="G120" s="73">
        <f t="shared" si="1"/>
        <v>6515.9189285714137</v>
      </c>
    </row>
    <row r="121" spans="2:7" x14ac:dyDescent="0.25">
      <c r="B121" s="22" t="s">
        <v>940</v>
      </c>
      <c r="C121" s="9" t="s">
        <v>941</v>
      </c>
      <c r="D121" s="22" t="s">
        <v>937</v>
      </c>
      <c r="E121" s="80">
        <v>994.642857142857</v>
      </c>
      <c r="F121" s="78">
        <v>6.8014523809523704</v>
      </c>
      <c r="G121" s="74">
        <f t="shared" si="1"/>
        <v>6765.0160289115529</v>
      </c>
    </row>
    <row r="122" spans="2:7" x14ac:dyDescent="0.25">
      <c r="B122" s="21" t="s">
        <v>942</v>
      </c>
      <c r="C122" s="5" t="s">
        <v>943</v>
      </c>
      <c r="D122" s="21" t="s">
        <v>944</v>
      </c>
      <c r="E122" s="79">
        <v>1003.03571428571</v>
      </c>
      <c r="F122" s="77">
        <v>5.95</v>
      </c>
      <c r="G122" s="73">
        <f t="shared" si="1"/>
        <v>5968.0624999999745</v>
      </c>
    </row>
    <row r="123" spans="2:7" x14ac:dyDescent="0.25">
      <c r="B123" s="22" t="s">
        <v>945</v>
      </c>
      <c r="C123" s="9" t="s">
        <v>946</v>
      </c>
      <c r="D123" s="22" t="s">
        <v>947</v>
      </c>
      <c r="E123" s="80">
        <v>1011.42857142857</v>
      </c>
      <c r="F123" s="78">
        <v>2.895</v>
      </c>
      <c r="G123" s="74">
        <f t="shared" si="1"/>
        <v>2928.0857142857099</v>
      </c>
    </row>
    <row r="124" spans="2:7" x14ac:dyDescent="0.25">
      <c r="B124" s="21" t="s">
        <v>948</v>
      </c>
      <c r="C124" s="5" t="s">
        <v>949</v>
      </c>
      <c r="D124" s="21" t="s">
        <v>944</v>
      </c>
      <c r="E124" s="79">
        <v>1019.82142857143</v>
      </c>
      <c r="F124" s="77">
        <v>3.1023333333333301</v>
      </c>
      <c r="G124" s="73">
        <f t="shared" si="1"/>
        <v>3163.8260119047632</v>
      </c>
    </row>
    <row r="125" spans="2:7" x14ac:dyDescent="0.25">
      <c r="B125" s="22" t="s">
        <v>950</v>
      </c>
      <c r="C125" s="9" t="s">
        <v>951</v>
      </c>
      <c r="D125" s="22" t="s">
        <v>947</v>
      </c>
      <c r="E125" s="80">
        <v>1028.2142857142801</v>
      </c>
      <c r="F125" s="78">
        <v>4.1541666666666703</v>
      </c>
      <c r="G125" s="74">
        <f t="shared" si="1"/>
        <v>4271.3735119047424</v>
      </c>
    </row>
    <row r="126" spans="2:7" x14ac:dyDescent="0.25">
      <c r="B126" s="21" t="s">
        <v>952</v>
      </c>
      <c r="C126" s="5" t="s">
        <v>953</v>
      </c>
      <c r="D126" s="21" t="s">
        <v>954</v>
      </c>
      <c r="E126" s="79">
        <v>1036.6071428571399</v>
      </c>
      <c r="F126" s="77">
        <v>3.206</v>
      </c>
      <c r="G126" s="73">
        <f t="shared" si="1"/>
        <v>3323.3624999999906</v>
      </c>
    </row>
    <row r="127" spans="2:7" x14ac:dyDescent="0.25">
      <c r="B127" s="22" t="s">
        <v>955</v>
      </c>
      <c r="C127" s="9" t="s">
        <v>956</v>
      </c>
      <c r="D127" s="22" t="s">
        <v>957</v>
      </c>
      <c r="E127" s="80">
        <v>1045</v>
      </c>
      <c r="F127" s="78">
        <v>3.25783333333333</v>
      </c>
      <c r="G127" s="74">
        <f t="shared" si="1"/>
        <v>3404.4358333333298</v>
      </c>
    </row>
    <row r="128" spans="2:7" x14ac:dyDescent="0.25">
      <c r="B128" s="21" t="s">
        <v>958</v>
      </c>
      <c r="C128" s="5" t="s">
        <v>959</v>
      </c>
      <c r="D128" s="21" t="s">
        <v>954</v>
      </c>
      <c r="E128" s="79">
        <v>1053.3928571428601</v>
      </c>
      <c r="F128" s="77">
        <v>3.3096666666666699</v>
      </c>
      <c r="G128" s="73">
        <f t="shared" si="1"/>
        <v>3486.3792261904891</v>
      </c>
    </row>
    <row r="129" spans="2:7" x14ac:dyDescent="0.25">
      <c r="B129" s="22" t="s">
        <v>960</v>
      </c>
      <c r="C129" s="9" t="s">
        <v>961</v>
      </c>
      <c r="D129" s="22" t="s">
        <v>957</v>
      </c>
      <c r="E129" s="80">
        <v>1061.7857142857099</v>
      </c>
      <c r="F129" s="78">
        <v>3.2614999999999998</v>
      </c>
      <c r="G129" s="74">
        <f t="shared" si="1"/>
        <v>3463.0141071428425</v>
      </c>
    </row>
    <row r="130" spans="2:7" x14ac:dyDescent="0.25">
      <c r="B130" s="21" t="s">
        <v>962</v>
      </c>
      <c r="C130" s="5" t="s">
        <v>963</v>
      </c>
      <c r="D130" s="21" t="s">
        <v>964</v>
      </c>
      <c r="E130" s="79">
        <v>1070.17857142857</v>
      </c>
      <c r="F130" s="77">
        <v>3.21333333333334</v>
      </c>
      <c r="G130" s="73">
        <f t="shared" si="1"/>
        <v>3438.8404761904785</v>
      </c>
    </row>
    <row r="131" spans="2:7" x14ac:dyDescent="0.25">
      <c r="B131" s="22" t="s">
        <v>965</v>
      </c>
      <c r="C131" s="9" t="s">
        <v>966</v>
      </c>
      <c r="D131" s="22" t="s">
        <v>967</v>
      </c>
      <c r="E131" s="80">
        <v>1078.57142857143</v>
      </c>
      <c r="F131" s="78">
        <v>3.16516666666667</v>
      </c>
      <c r="G131" s="74">
        <f t="shared" si="1"/>
        <v>3413.8583333333418</v>
      </c>
    </row>
    <row r="132" spans="2:7" x14ac:dyDescent="0.25">
      <c r="B132" s="21" t="s">
        <v>968</v>
      </c>
      <c r="C132" s="5" t="s">
        <v>969</v>
      </c>
      <c r="D132" s="21" t="s">
        <v>964</v>
      </c>
      <c r="E132" s="79">
        <v>1086.9642857142801</v>
      </c>
      <c r="F132" s="77">
        <v>3.117</v>
      </c>
      <c r="G132" s="73">
        <f t="shared" si="1"/>
        <v>3388.0676785714109</v>
      </c>
    </row>
    <row r="133" spans="2:7" x14ac:dyDescent="0.25">
      <c r="B133" s="22" t="s">
        <v>970</v>
      </c>
      <c r="C133" s="9" t="s">
        <v>971</v>
      </c>
      <c r="D133" s="22" t="s">
        <v>967</v>
      </c>
      <c r="E133" s="80">
        <v>1095.3571428571399</v>
      </c>
      <c r="F133" s="78">
        <v>3.0688333333333402</v>
      </c>
      <c r="G133" s="74">
        <f t="shared" ref="G133:G196" si="2">E133*F133</f>
        <v>3361.4685119047604</v>
      </c>
    </row>
    <row r="134" spans="2:7" x14ac:dyDescent="0.25">
      <c r="B134" s="21" t="s">
        <v>972</v>
      </c>
      <c r="C134" s="5" t="s">
        <v>973</v>
      </c>
      <c r="D134" s="21" t="s">
        <v>974</v>
      </c>
      <c r="E134" s="79">
        <v>1103.75</v>
      </c>
      <c r="F134" s="77">
        <v>3.0206666666666702</v>
      </c>
      <c r="G134" s="73">
        <f t="shared" si="2"/>
        <v>3334.0608333333371</v>
      </c>
    </row>
    <row r="135" spans="2:7" x14ac:dyDescent="0.25">
      <c r="B135" s="22" t="s">
        <v>975</v>
      </c>
      <c r="C135" s="9" t="s">
        <v>976</v>
      </c>
      <c r="D135" s="22" t="s">
        <v>977</v>
      </c>
      <c r="E135" s="80">
        <v>1112.1428571428601</v>
      </c>
      <c r="F135" s="78">
        <v>2.9725000000000099</v>
      </c>
      <c r="G135" s="74">
        <f t="shared" si="2"/>
        <v>3305.8446428571624</v>
      </c>
    </row>
    <row r="136" spans="2:7" x14ac:dyDescent="0.25">
      <c r="B136" s="21" t="s">
        <v>978</v>
      </c>
      <c r="C136" s="5" t="s">
        <v>979</v>
      </c>
      <c r="D136" s="21" t="s">
        <v>974</v>
      </c>
      <c r="E136" s="79">
        <v>1120.5357142857099</v>
      </c>
      <c r="F136" s="77">
        <v>2.9243333333333399</v>
      </c>
      <c r="G136" s="73">
        <f t="shared" si="2"/>
        <v>3276.8199404761849</v>
      </c>
    </row>
    <row r="137" spans="2:7" x14ac:dyDescent="0.25">
      <c r="B137" s="22" t="s">
        <v>980</v>
      </c>
      <c r="C137" s="9" t="s">
        <v>981</v>
      </c>
      <c r="D137" s="22" t="s">
        <v>977</v>
      </c>
      <c r="E137" s="80">
        <v>1128.92857142857</v>
      </c>
      <c r="F137" s="78">
        <v>2.8761666666666699</v>
      </c>
      <c r="G137" s="74">
        <f t="shared" si="2"/>
        <v>3246.9867261904756</v>
      </c>
    </row>
    <row r="138" spans="2:7" x14ac:dyDescent="0.25">
      <c r="B138" s="21" t="s">
        <v>982</v>
      </c>
      <c r="C138" s="5" t="s">
        <v>983</v>
      </c>
      <c r="D138" s="21" t="s">
        <v>984</v>
      </c>
      <c r="E138" s="79">
        <v>1137.32142857143</v>
      </c>
      <c r="F138" s="77">
        <v>4.1541666666666703</v>
      </c>
      <c r="G138" s="73">
        <f t="shared" si="2"/>
        <v>4724.6227678571531</v>
      </c>
    </row>
    <row r="139" spans="2:7" x14ac:dyDescent="0.25">
      <c r="B139" s="22" t="s">
        <v>985</v>
      </c>
      <c r="C139" s="9" t="s">
        <v>986</v>
      </c>
      <c r="D139" s="22" t="s">
        <v>987</v>
      </c>
      <c r="E139" s="80">
        <v>1145.7142857142801</v>
      </c>
      <c r="F139" s="78">
        <v>3.206</v>
      </c>
      <c r="G139" s="74">
        <f t="shared" si="2"/>
        <v>3673.1599999999821</v>
      </c>
    </row>
    <row r="140" spans="2:7" x14ac:dyDescent="0.25">
      <c r="B140" s="21" t="s">
        <v>988</v>
      </c>
      <c r="C140" s="5" t="s">
        <v>989</v>
      </c>
      <c r="D140" s="21" t="s">
        <v>984</v>
      </c>
      <c r="E140" s="79">
        <v>1154.1071428571399</v>
      </c>
      <c r="F140" s="77">
        <v>3.25783333333333</v>
      </c>
      <c r="G140" s="73">
        <f t="shared" si="2"/>
        <v>3759.888720238082</v>
      </c>
    </row>
    <row r="141" spans="2:7" x14ac:dyDescent="0.25">
      <c r="B141" s="22" t="s">
        <v>990</v>
      </c>
      <c r="C141" s="9" t="s">
        <v>991</v>
      </c>
      <c r="D141" s="22" t="s">
        <v>987</v>
      </c>
      <c r="E141" s="80">
        <v>1162.5</v>
      </c>
      <c r="F141" s="78">
        <v>3.3096666666666699</v>
      </c>
      <c r="G141" s="74">
        <f t="shared" si="2"/>
        <v>3847.4875000000038</v>
      </c>
    </row>
    <row r="142" spans="2:7" x14ac:dyDescent="0.25">
      <c r="B142" s="21" t="s">
        <v>992</v>
      </c>
      <c r="C142" s="5" t="s">
        <v>993</v>
      </c>
      <c r="D142" s="21" t="s">
        <v>994</v>
      </c>
      <c r="E142" s="79">
        <v>1170.8928571428601</v>
      </c>
      <c r="F142" s="77">
        <v>3.3614999999999999</v>
      </c>
      <c r="G142" s="73">
        <f t="shared" si="2"/>
        <v>3935.956339285724</v>
      </c>
    </row>
    <row r="143" spans="2:7" x14ac:dyDescent="0.25">
      <c r="B143" s="22" t="s">
        <v>995</v>
      </c>
      <c r="C143" s="9" t="s">
        <v>996</v>
      </c>
      <c r="D143" s="22" t="s">
        <v>997</v>
      </c>
      <c r="E143" s="80">
        <v>1179.2857142857099</v>
      </c>
      <c r="F143" s="78">
        <v>5.4133333333333304</v>
      </c>
      <c r="G143" s="74">
        <f t="shared" si="2"/>
        <v>6383.8666666666395</v>
      </c>
    </row>
    <row r="144" spans="2:7" x14ac:dyDescent="0.25">
      <c r="B144" s="21" t="s">
        <v>998</v>
      </c>
      <c r="C144" s="5" t="s">
        <v>999</v>
      </c>
      <c r="D144" s="21" t="s">
        <v>994</v>
      </c>
      <c r="E144" s="79">
        <v>1187.67857142857</v>
      </c>
      <c r="F144" s="77">
        <v>4.4651666666666596</v>
      </c>
      <c r="G144" s="73">
        <f t="shared" si="2"/>
        <v>5303.1827678571281</v>
      </c>
    </row>
    <row r="145" spans="2:7" x14ac:dyDescent="0.25">
      <c r="B145" s="22" t="s">
        <v>1000</v>
      </c>
      <c r="C145" s="9" t="s">
        <v>1001</v>
      </c>
      <c r="D145" s="22" t="s">
        <v>997</v>
      </c>
      <c r="E145" s="80">
        <v>1196.07142857143</v>
      </c>
      <c r="F145" s="78">
        <v>4.65985714285714</v>
      </c>
      <c r="G145" s="74">
        <f t="shared" si="2"/>
        <v>5573.5219897959214</v>
      </c>
    </row>
    <row r="146" spans="2:7" x14ac:dyDescent="0.25">
      <c r="B146" s="21" t="s">
        <v>1002</v>
      </c>
      <c r="C146" s="5" t="s">
        <v>1003</v>
      </c>
      <c r="D146" s="21" t="s">
        <v>1004</v>
      </c>
      <c r="E146" s="79">
        <v>1204.4642857142801</v>
      </c>
      <c r="F146" s="77">
        <v>3.59</v>
      </c>
      <c r="G146" s="73">
        <f t="shared" si="2"/>
        <v>4324.0267857142653</v>
      </c>
    </row>
    <row r="147" spans="2:7" x14ac:dyDescent="0.25">
      <c r="B147" s="22" t="s">
        <v>1005</v>
      </c>
      <c r="C147" s="9" t="s">
        <v>1006</v>
      </c>
      <c r="D147" s="22" t="s">
        <v>1007</v>
      </c>
      <c r="E147" s="80">
        <v>1212.8571428571399</v>
      </c>
      <c r="F147" s="78">
        <v>2.29</v>
      </c>
      <c r="G147" s="74">
        <f t="shared" si="2"/>
        <v>2777.4428571428507</v>
      </c>
    </row>
    <row r="148" spans="2:7" x14ac:dyDescent="0.25">
      <c r="B148" s="21" t="s">
        <v>1008</v>
      </c>
      <c r="C148" s="5" t="s">
        <v>1009</v>
      </c>
      <c r="D148" s="21" t="s">
        <v>1004</v>
      </c>
      <c r="E148" s="79">
        <v>1221.25</v>
      </c>
      <c r="F148" s="77">
        <v>3.29</v>
      </c>
      <c r="G148" s="73">
        <f t="shared" si="2"/>
        <v>4017.9124999999999</v>
      </c>
    </row>
    <row r="149" spans="2:7" x14ac:dyDescent="0.25">
      <c r="B149" s="22" t="s">
        <v>1010</v>
      </c>
      <c r="C149" s="9" t="s">
        <v>1011</v>
      </c>
      <c r="D149" s="22" t="s">
        <v>1007</v>
      </c>
      <c r="E149" s="80">
        <v>1229.6428571428601</v>
      </c>
      <c r="F149" s="78">
        <v>1.95</v>
      </c>
      <c r="G149" s="74">
        <f t="shared" si="2"/>
        <v>2397.803571428577</v>
      </c>
    </row>
    <row r="150" spans="2:7" x14ac:dyDescent="0.25">
      <c r="B150" s="21" t="s">
        <v>1012</v>
      </c>
      <c r="C150" s="5" t="s">
        <v>1013</v>
      </c>
      <c r="D150" s="21" t="s">
        <v>1014</v>
      </c>
      <c r="E150" s="79">
        <v>1238.0357142857099</v>
      </c>
      <c r="F150" s="77">
        <v>5.4386190476190404</v>
      </c>
      <c r="G150" s="73">
        <f t="shared" si="2"/>
        <v>6733.2046173469062</v>
      </c>
    </row>
    <row r="151" spans="2:7" x14ac:dyDescent="0.25">
      <c r="B151" s="22" t="s">
        <v>1015</v>
      </c>
      <c r="C151" s="9" t="s">
        <v>1016</v>
      </c>
      <c r="D151" s="22" t="s">
        <v>1017</v>
      </c>
      <c r="E151" s="80">
        <v>1246.42857142857</v>
      </c>
      <c r="F151" s="78">
        <v>5.6333095238095101</v>
      </c>
      <c r="G151" s="74">
        <f t="shared" si="2"/>
        <v>7021.5179421768453</v>
      </c>
    </row>
    <row r="152" spans="2:7" x14ac:dyDescent="0.25">
      <c r="B152" s="21" t="s">
        <v>1018</v>
      </c>
      <c r="C152" s="5" t="s">
        <v>1019</v>
      </c>
      <c r="D152" s="21" t="s">
        <v>1014</v>
      </c>
      <c r="E152" s="79">
        <v>1254.82142857143</v>
      </c>
      <c r="F152" s="77">
        <v>5.8279999999999896</v>
      </c>
      <c r="G152" s="73">
        <f t="shared" si="2"/>
        <v>7313.099285714281</v>
      </c>
    </row>
    <row r="153" spans="2:7" x14ac:dyDescent="0.25">
      <c r="B153" s="22" t="s">
        <v>1020</v>
      </c>
      <c r="C153" s="9" t="s">
        <v>1021</v>
      </c>
      <c r="D153" s="22" t="s">
        <v>1017</v>
      </c>
      <c r="E153" s="80">
        <v>1263.2142857142801</v>
      </c>
      <c r="F153" s="78">
        <v>6.02269047619047</v>
      </c>
      <c r="G153" s="74">
        <f t="shared" si="2"/>
        <v>7607.9486479591424</v>
      </c>
    </row>
    <row r="154" spans="2:7" x14ac:dyDescent="0.25">
      <c r="B154" s="21" t="s">
        <v>1022</v>
      </c>
      <c r="C154" s="5" t="s">
        <v>1023</v>
      </c>
      <c r="D154" s="21" t="s">
        <v>1024</v>
      </c>
      <c r="E154" s="79">
        <v>1271.6071428571399</v>
      </c>
      <c r="F154" s="77">
        <v>6.2173809523809398</v>
      </c>
      <c r="G154" s="73">
        <f t="shared" si="2"/>
        <v>7906.0660289115303</v>
      </c>
    </row>
    <row r="155" spans="2:7" x14ac:dyDescent="0.25">
      <c r="B155" s="22" t="s">
        <v>1025</v>
      </c>
      <c r="C155" s="9" t="s">
        <v>1026</v>
      </c>
      <c r="D155" s="22" t="s">
        <v>1027</v>
      </c>
      <c r="E155" s="80">
        <v>1280</v>
      </c>
      <c r="F155" s="78">
        <v>6.4120714285714202</v>
      </c>
      <c r="G155" s="74">
        <f t="shared" si="2"/>
        <v>8207.4514285714176</v>
      </c>
    </row>
    <row r="156" spans="2:7" x14ac:dyDescent="0.25">
      <c r="B156" s="21" t="s">
        <v>1028</v>
      </c>
      <c r="C156" s="5" t="s">
        <v>1029</v>
      </c>
      <c r="D156" s="21" t="s">
        <v>1024</v>
      </c>
      <c r="E156" s="79">
        <v>1288.3928571428601</v>
      </c>
      <c r="F156" s="77">
        <v>6.60676190476189</v>
      </c>
      <c r="G156" s="73">
        <f t="shared" si="2"/>
        <v>8512.1048469387752</v>
      </c>
    </row>
    <row r="157" spans="2:7" x14ac:dyDescent="0.25">
      <c r="B157" s="22" t="s">
        <v>1030</v>
      </c>
      <c r="C157" s="9" t="s">
        <v>1031</v>
      </c>
      <c r="D157" s="22" t="s">
        <v>1027</v>
      </c>
      <c r="E157" s="80">
        <v>1296.7857142857099</v>
      </c>
      <c r="F157" s="78">
        <v>6.8014523809523704</v>
      </c>
      <c r="G157" s="74">
        <f t="shared" si="2"/>
        <v>8820.026284013562</v>
      </c>
    </row>
    <row r="158" spans="2:7" x14ac:dyDescent="0.25">
      <c r="B158" s="21" t="s">
        <v>1032</v>
      </c>
      <c r="C158" s="5" t="s">
        <v>1033</v>
      </c>
      <c r="D158" s="21" t="s">
        <v>1034</v>
      </c>
      <c r="E158" s="79">
        <v>1305.17857142857</v>
      </c>
      <c r="F158" s="77">
        <v>5.95</v>
      </c>
      <c r="G158" s="73">
        <f t="shared" si="2"/>
        <v>7765.8124999999918</v>
      </c>
    </row>
    <row r="159" spans="2:7" x14ac:dyDescent="0.25">
      <c r="B159" s="22" t="s">
        <v>1035</v>
      </c>
      <c r="C159" s="9" t="s">
        <v>1036</v>
      </c>
      <c r="D159" s="22" t="s">
        <v>1037</v>
      </c>
      <c r="E159" s="80">
        <v>1313.57142857143</v>
      </c>
      <c r="F159" s="78">
        <v>2.895</v>
      </c>
      <c r="G159" s="74">
        <f t="shared" si="2"/>
        <v>3802.7892857142901</v>
      </c>
    </row>
    <row r="160" spans="2:7" x14ac:dyDescent="0.25">
      <c r="B160" s="21" t="s">
        <v>1038</v>
      </c>
      <c r="C160" s="5" t="s">
        <v>1039</v>
      </c>
      <c r="D160" s="21" t="s">
        <v>1034</v>
      </c>
      <c r="E160" s="79">
        <v>1321.9642857142801</v>
      </c>
      <c r="F160" s="77">
        <v>3.1023333333333301</v>
      </c>
      <c r="G160" s="73">
        <f t="shared" si="2"/>
        <v>4101.1738690475977</v>
      </c>
    </row>
    <row r="161" spans="2:7" x14ac:dyDescent="0.25">
      <c r="B161" s="22" t="s">
        <v>1040</v>
      </c>
      <c r="C161" s="9" t="s">
        <v>1041</v>
      </c>
      <c r="D161" s="22" t="s">
        <v>1037</v>
      </c>
      <c r="E161" s="80">
        <v>1330.3571428571399</v>
      </c>
      <c r="F161" s="78">
        <v>4.1541666666666703</v>
      </c>
      <c r="G161" s="74">
        <f t="shared" si="2"/>
        <v>5526.5252976190404</v>
      </c>
    </row>
    <row r="162" spans="2:7" x14ac:dyDescent="0.25">
      <c r="B162" s="21" t="s">
        <v>1042</v>
      </c>
      <c r="C162" s="5" t="s">
        <v>1043</v>
      </c>
      <c r="D162" s="21" t="s">
        <v>1044</v>
      </c>
      <c r="E162" s="79">
        <v>1338.75</v>
      </c>
      <c r="F162" s="77">
        <v>3.206</v>
      </c>
      <c r="G162" s="73">
        <f t="shared" si="2"/>
        <v>4292.0325000000003</v>
      </c>
    </row>
    <row r="163" spans="2:7" x14ac:dyDescent="0.25">
      <c r="B163" s="22" t="s">
        <v>1045</v>
      </c>
      <c r="C163" s="9" t="s">
        <v>1046</v>
      </c>
      <c r="D163" s="22" t="s">
        <v>1047</v>
      </c>
      <c r="E163" s="80">
        <v>1347.1428571428601</v>
      </c>
      <c r="F163" s="78">
        <v>3.25783333333333</v>
      </c>
      <c r="G163" s="74">
        <f t="shared" si="2"/>
        <v>4388.7669047619102</v>
      </c>
    </row>
    <row r="164" spans="2:7" x14ac:dyDescent="0.25">
      <c r="B164" s="21" t="s">
        <v>1048</v>
      </c>
      <c r="C164" s="5" t="s">
        <v>1049</v>
      </c>
      <c r="D164" s="21" t="s">
        <v>1044</v>
      </c>
      <c r="E164" s="79">
        <v>1355.5357142857099</v>
      </c>
      <c r="F164" s="77">
        <v>3.3096666666666699</v>
      </c>
      <c r="G164" s="73">
        <f t="shared" si="2"/>
        <v>4486.3713690476088</v>
      </c>
    </row>
    <row r="165" spans="2:7" x14ac:dyDescent="0.25">
      <c r="B165" s="22" t="s">
        <v>1050</v>
      </c>
      <c r="C165" s="9" t="s">
        <v>1051</v>
      </c>
      <c r="D165" s="22" t="s">
        <v>1047</v>
      </c>
      <c r="E165" s="80">
        <v>1363.92857142857</v>
      </c>
      <c r="F165" s="78">
        <v>3.2614999999999998</v>
      </c>
      <c r="G165" s="74">
        <f t="shared" si="2"/>
        <v>4448.4530357142803</v>
      </c>
    </row>
    <row r="166" spans="2:7" x14ac:dyDescent="0.25">
      <c r="B166" s="21" t="s">
        <v>1052</v>
      </c>
      <c r="C166" s="5" t="s">
        <v>1053</v>
      </c>
      <c r="D166" s="21" t="s">
        <v>1054</v>
      </c>
      <c r="E166" s="79">
        <v>1372.32142857143</v>
      </c>
      <c r="F166" s="77">
        <v>3.21333333333334</v>
      </c>
      <c r="G166" s="73">
        <f t="shared" si="2"/>
        <v>4409.7261904762045</v>
      </c>
    </row>
    <row r="167" spans="2:7" x14ac:dyDescent="0.25">
      <c r="B167" s="22" t="s">
        <v>1055</v>
      </c>
      <c r="C167" s="9" t="s">
        <v>1056</v>
      </c>
      <c r="D167" s="22" t="s">
        <v>1057</v>
      </c>
      <c r="E167" s="80">
        <v>1380.7142857142801</v>
      </c>
      <c r="F167" s="78">
        <v>3.16516666666667</v>
      </c>
      <c r="G167" s="74">
        <f t="shared" si="2"/>
        <v>4370.1908333333204</v>
      </c>
    </row>
    <row r="168" spans="2:7" x14ac:dyDescent="0.25">
      <c r="B168" s="21" t="s">
        <v>1058</v>
      </c>
      <c r="C168" s="5" t="s">
        <v>1059</v>
      </c>
      <c r="D168" s="21" t="s">
        <v>1054</v>
      </c>
      <c r="E168" s="79">
        <v>1389.1071428571399</v>
      </c>
      <c r="F168" s="77">
        <v>3.117</v>
      </c>
      <c r="G168" s="73">
        <f t="shared" si="2"/>
        <v>4329.8469642857053</v>
      </c>
    </row>
    <row r="169" spans="2:7" x14ac:dyDescent="0.25">
      <c r="B169" s="22" t="s">
        <v>1060</v>
      </c>
      <c r="C169" s="9" t="s">
        <v>1061</v>
      </c>
      <c r="D169" s="22" t="s">
        <v>1057</v>
      </c>
      <c r="E169" s="80">
        <v>1397.5</v>
      </c>
      <c r="F169" s="78">
        <v>3.0688333333333402</v>
      </c>
      <c r="G169" s="74">
        <f t="shared" si="2"/>
        <v>4288.694583333343</v>
      </c>
    </row>
    <row r="170" spans="2:7" x14ac:dyDescent="0.25">
      <c r="B170" s="21" t="s">
        <v>1062</v>
      </c>
      <c r="C170" s="5" t="s">
        <v>1063</v>
      </c>
      <c r="D170" s="21" t="s">
        <v>1064</v>
      </c>
      <c r="E170" s="79">
        <v>1405.8928571428601</v>
      </c>
      <c r="F170" s="77">
        <v>3.0206666666666702</v>
      </c>
      <c r="G170" s="73">
        <f t="shared" si="2"/>
        <v>4246.7336904762042</v>
      </c>
    </row>
    <row r="171" spans="2:7" x14ac:dyDescent="0.25">
      <c r="B171" s="22" t="s">
        <v>1065</v>
      </c>
      <c r="C171" s="9" t="s">
        <v>1066</v>
      </c>
      <c r="D171" s="22" t="s">
        <v>1067</v>
      </c>
      <c r="E171" s="80">
        <v>1414.2857142857099</v>
      </c>
      <c r="F171" s="78">
        <v>2.9725000000000099</v>
      </c>
      <c r="G171" s="74">
        <f t="shared" si="2"/>
        <v>4203.9642857142871</v>
      </c>
    </row>
    <row r="172" spans="2:7" x14ac:dyDescent="0.25">
      <c r="B172" s="21" t="s">
        <v>1068</v>
      </c>
      <c r="C172" s="5" t="s">
        <v>1069</v>
      </c>
      <c r="D172" s="21" t="s">
        <v>1064</v>
      </c>
      <c r="E172" s="79">
        <v>1422.67857142857</v>
      </c>
      <c r="F172" s="77">
        <v>2.9243333333333399</v>
      </c>
      <c r="G172" s="73">
        <f t="shared" si="2"/>
        <v>4160.3863690476237</v>
      </c>
    </row>
    <row r="173" spans="2:7" x14ac:dyDescent="0.25">
      <c r="B173" s="22" t="s">
        <v>1070</v>
      </c>
      <c r="C173" s="9" t="s">
        <v>1071</v>
      </c>
      <c r="D173" s="22" t="s">
        <v>1067</v>
      </c>
      <c r="E173" s="80">
        <v>1431.07142857143</v>
      </c>
      <c r="F173" s="78">
        <v>2.8761666666666699</v>
      </c>
      <c r="G173" s="74">
        <f t="shared" si="2"/>
        <v>4115.9999404761993</v>
      </c>
    </row>
    <row r="174" spans="2:7" x14ac:dyDescent="0.25">
      <c r="B174" s="21" t="s">
        <v>1072</v>
      </c>
      <c r="C174" s="5" t="s">
        <v>1073</v>
      </c>
      <c r="D174" s="21" t="s">
        <v>1074</v>
      </c>
      <c r="E174" s="79">
        <v>1439.4642857142801</v>
      </c>
      <c r="F174" s="77">
        <v>4.1541666666666703</v>
      </c>
      <c r="G174" s="73">
        <f t="shared" si="2"/>
        <v>5979.7745535714103</v>
      </c>
    </row>
    <row r="175" spans="2:7" x14ac:dyDescent="0.25">
      <c r="B175" s="22" t="s">
        <v>1075</v>
      </c>
      <c r="C175" s="9" t="s">
        <v>1076</v>
      </c>
      <c r="D175" s="22" t="s">
        <v>1077</v>
      </c>
      <c r="E175" s="80">
        <v>1447.8571428571399</v>
      </c>
      <c r="F175" s="78">
        <v>3.206</v>
      </c>
      <c r="G175" s="74">
        <f t="shared" si="2"/>
        <v>4641.8299999999908</v>
      </c>
    </row>
    <row r="176" spans="2:7" x14ac:dyDescent="0.25">
      <c r="B176" s="21" t="s">
        <v>1078</v>
      </c>
      <c r="C176" s="5" t="s">
        <v>1079</v>
      </c>
      <c r="D176" s="21" t="s">
        <v>1074</v>
      </c>
      <c r="E176" s="79">
        <v>1456.25</v>
      </c>
      <c r="F176" s="77">
        <v>3.25783333333333</v>
      </c>
      <c r="G176" s="73">
        <f t="shared" si="2"/>
        <v>4744.2197916666619</v>
      </c>
    </row>
    <row r="177" spans="2:7" x14ac:dyDescent="0.25">
      <c r="B177" s="22" t="s">
        <v>1080</v>
      </c>
      <c r="C177" s="9" t="s">
        <v>1081</v>
      </c>
      <c r="D177" s="22" t="s">
        <v>1077</v>
      </c>
      <c r="E177" s="80">
        <v>1464.6428571428601</v>
      </c>
      <c r="F177" s="78">
        <v>3.3096666666666699</v>
      </c>
      <c r="G177" s="74">
        <f t="shared" si="2"/>
        <v>4847.4796428571572</v>
      </c>
    </row>
    <row r="178" spans="2:7" x14ac:dyDescent="0.25">
      <c r="B178" s="21" t="s">
        <v>1082</v>
      </c>
      <c r="C178" s="5" t="s">
        <v>1083</v>
      </c>
      <c r="D178" s="21" t="s">
        <v>1084</v>
      </c>
      <c r="E178" s="79">
        <v>1473.0357142857099</v>
      </c>
      <c r="F178" s="77">
        <v>3.3614999999999999</v>
      </c>
      <c r="G178" s="73">
        <f t="shared" si="2"/>
        <v>4951.6095535714139</v>
      </c>
    </row>
    <row r="179" spans="2:7" x14ac:dyDescent="0.25">
      <c r="B179" s="22" t="s">
        <v>1085</v>
      </c>
      <c r="C179" s="9" t="s">
        <v>1086</v>
      </c>
      <c r="D179" s="22" t="s">
        <v>1087</v>
      </c>
      <c r="E179" s="80">
        <v>1481.42857142857</v>
      </c>
      <c r="F179" s="78">
        <v>5.4133333333333304</v>
      </c>
      <c r="G179" s="74">
        <f t="shared" si="2"/>
        <v>8019.4666666666544</v>
      </c>
    </row>
    <row r="180" spans="2:7" x14ac:dyDescent="0.25">
      <c r="B180" s="21" t="s">
        <v>1088</v>
      </c>
      <c r="C180" s="5" t="s">
        <v>1089</v>
      </c>
      <c r="D180" s="21" t="s">
        <v>1084</v>
      </c>
      <c r="E180" s="79">
        <v>1489.82142857143</v>
      </c>
      <c r="F180" s="77">
        <v>4.4651666666666596</v>
      </c>
      <c r="G180" s="73">
        <f t="shared" si="2"/>
        <v>6652.3009821428532</v>
      </c>
    </row>
    <row r="181" spans="2:7" x14ac:dyDescent="0.25">
      <c r="B181" s="22" t="s">
        <v>1090</v>
      </c>
      <c r="C181" s="9" t="s">
        <v>1091</v>
      </c>
      <c r="D181" s="22" t="s">
        <v>1087</v>
      </c>
      <c r="E181" s="80">
        <v>1498.2142857142801</v>
      </c>
      <c r="F181" s="78">
        <v>4.65985714285714</v>
      </c>
      <c r="G181" s="74">
        <f t="shared" si="2"/>
        <v>6981.464540816296</v>
      </c>
    </row>
    <row r="182" spans="2:7" x14ac:dyDescent="0.25">
      <c r="B182" s="21" t="s">
        <v>1092</v>
      </c>
      <c r="C182" s="5" t="s">
        <v>1093</v>
      </c>
      <c r="D182" s="21" t="s">
        <v>1094</v>
      </c>
      <c r="E182" s="79">
        <v>1506.6071428571399</v>
      </c>
      <c r="F182" s="77">
        <v>3.59</v>
      </c>
      <c r="G182" s="73">
        <f t="shared" si="2"/>
        <v>5408.7196428571324</v>
      </c>
    </row>
    <row r="183" spans="2:7" x14ac:dyDescent="0.25">
      <c r="B183" s="22" t="s">
        <v>1095</v>
      </c>
      <c r="C183" s="9" t="s">
        <v>1096</v>
      </c>
      <c r="D183" s="22" t="s">
        <v>1097</v>
      </c>
      <c r="E183" s="80">
        <v>1515</v>
      </c>
      <c r="F183" s="78">
        <v>2.29</v>
      </c>
      <c r="G183" s="74">
        <f t="shared" si="2"/>
        <v>3469.35</v>
      </c>
    </row>
    <row r="184" spans="2:7" x14ac:dyDescent="0.25">
      <c r="B184" s="21" t="s">
        <v>1098</v>
      </c>
      <c r="C184" s="5" t="s">
        <v>1099</v>
      </c>
      <c r="D184" s="21" t="s">
        <v>1094</v>
      </c>
      <c r="E184" s="79">
        <v>1523.3928571428601</v>
      </c>
      <c r="F184" s="77">
        <v>3.29</v>
      </c>
      <c r="G184" s="73">
        <f t="shared" si="2"/>
        <v>5011.9625000000096</v>
      </c>
    </row>
    <row r="185" spans="2:7" x14ac:dyDescent="0.25">
      <c r="B185" s="22" t="s">
        <v>1100</v>
      </c>
      <c r="C185" s="9" t="s">
        <v>1101</v>
      </c>
      <c r="D185" s="22" t="s">
        <v>1097</v>
      </c>
      <c r="E185" s="80">
        <v>1531.7857142857099</v>
      </c>
      <c r="F185" s="78">
        <v>1.95</v>
      </c>
      <c r="G185" s="74">
        <f t="shared" si="2"/>
        <v>2986.982142857134</v>
      </c>
    </row>
    <row r="186" spans="2:7" x14ac:dyDescent="0.25">
      <c r="B186" s="21" t="s">
        <v>1102</v>
      </c>
      <c r="C186" s="5" t="s">
        <v>1103</v>
      </c>
      <c r="D186" s="21" t="s">
        <v>1104</v>
      </c>
      <c r="E186" s="79">
        <v>1540.17857142857</v>
      </c>
      <c r="F186" s="77">
        <v>2.29</v>
      </c>
      <c r="G186" s="73">
        <f t="shared" si="2"/>
        <v>3527.0089285714253</v>
      </c>
    </row>
    <row r="187" spans="2:7" x14ac:dyDescent="0.25">
      <c r="B187" s="22" t="s">
        <v>1105</v>
      </c>
      <c r="C187" s="9" t="s">
        <v>1106</v>
      </c>
      <c r="D187" s="22" t="s">
        <v>1107</v>
      </c>
      <c r="E187" s="80">
        <v>1548.57142857143</v>
      </c>
      <c r="F187" s="78">
        <v>3.29</v>
      </c>
      <c r="G187" s="74">
        <f t="shared" si="2"/>
        <v>5094.8000000000047</v>
      </c>
    </row>
    <row r="188" spans="2:7" x14ac:dyDescent="0.25">
      <c r="B188" s="21" t="s">
        <v>1108</v>
      </c>
      <c r="C188" s="5" t="s">
        <v>1109</v>
      </c>
      <c r="D188" s="21" t="s">
        <v>1104</v>
      </c>
      <c r="E188" s="79">
        <v>1556.9642857142801</v>
      </c>
      <c r="F188" s="77">
        <v>1.95</v>
      </c>
      <c r="G188" s="73">
        <f t="shared" si="2"/>
        <v>3036.080357142846</v>
      </c>
    </row>
    <row r="189" spans="2:7" x14ac:dyDescent="0.25">
      <c r="B189" s="22" t="s">
        <v>1110</v>
      </c>
      <c r="C189" s="9" t="s">
        <v>1111</v>
      </c>
      <c r="D189" s="22" t="s">
        <v>1107</v>
      </c>
      <c r="E189" s="80">
        <v>1565.3571428571399</v>
      </c>
      <c r="F189" s="78">
        <v>1.8</v>
      </c>
      <c r="G189" s="74">
        <f t="shared" si="2"/>
        <v>2817.6428571428519</v>
      </c>
    </row>
    <row r="190" spans="2:7" x14ac:dyDescent="0.25">
      <c r="B190" s="21" t="s">
        <v>1112</v>
      </c>
      <c r="C190" s="5" t="s">
        <v>1113</v>
      </c>
      <c r="D190" s="21" t="s">
        <v>1114</v>
      </c>
      <c r="E190" s="79">
        <v>1573.75</v>
      </c>
      <c r="F190" s="77">
        <v>1.4079999999999999</v>
      </c>
      <c r="G190" s="73">
        <f t="shared" si="2"/>
        <v>2215.8399999999997</v>
      </c>
    </row>
    <row r="191" spans="2:7" x14ac:dyDescent="0.25">
      <c r="B191" s="22" t="s">
        <v>1115</v>
      </c>
      <c r="C191" s="9" t="s">
        <v>1116</v>
      </c>
      <c r="D191" s="22" t="s">
        <v>1117</v>
      </c>
      <c r="E191" s="80">
        <v>1582.1428571428601</v>
      </c>
      <c r="F191" s="78">
        <v>1.016</v>
      </c>
      <c r="G191" s="74">
        <f t="shared" si="2"/>
        <v>1607.4571428571458</v>
      </c>
    </row>
    <row r="192" spans="2:7" x14ac:dyDescent="0.25">
      <c r="B192" s="21" t="s">
        <v>1118</v>
      </c>
      <c r="C192" s="5" t="s">
        <v>1119</v>
      </c>
      <c r="D192" s="21" t="s">
        <v>1114</v>
      </c>
      <c r="E192" s="79">
        <v>1590.5357142857099</v>
      </c>
      <c r="F192" s="77">
        <v>5.95</v>
      </c>
      <c r="G192" s="73">
        <f t="shared" si="2"/>
        <v>9463.6874999999745</v>
      </c>
    </row>
    <row r="193" spans="2:7" x14ac:dyDescent="0.25">
      <c r="B193" s="22" t="s">
        <v>1120</v>
      </c>
      <c r="C193" s="9" t="s">
        <v>1121</v>
      </c>
      <c r="D193" s="22" t="s">
        <v>1117</v>
      </c>
      <c r="E193" s="80">
        <v>1598.92857142857</v>
      </c>
      <c r="F193" s="78">
        <v>2.895</v>
      </c>
      <c r="G193" s="74">
        <f t="shared" si="2"/>
        <v>4628.8982142857103</v>
      </c>
    </row>
    <row r="194" spans="2:7" x14ac:dyDescent="0.25">
      <c r="B194" s="21" t="s">
        <v>1122</v>
      </c>
      <c r="C194" s="5" t="s">
        <v>1123</v>
      </c>
      <c r="D194" s="21" t="s">
        <v>1124</v>
      </c>
      <c r="E194" s="79">
        <v>1607.32142857143</v>
      </c>
      <c r="F194" s="77">
        <v>3.1023333333333301</v>
      </c>
      <c r="G194" s="73">
        <f t="shared" si="2"/>
        <v>4986.4468452380943</v>
      </c>
    </row>
    <row r="195" spans="2:7" x14ac:dyDescent="0.25">
      <c r="B195" s="22" t="s">
        <v>1125</v>
      </c>
      <c r="C195" s="9" t="s">
        <v>1126</v>
      </c>
      <c r="D195" s="22" t="s">
        <v>1127</v>
      </c>
      <c r="E195" s="80">
        <v>1615.7142857142801</v>
      </c>
      <c r="F195" s="78">
        <v>4.1541666666666703</v>
      </c>
      <c r="G195" s="74">
        <f t="shared" si="2"/>
        <v>6711.9464285714112</v>
      </c>
    </row>
    <row r="196" spans="2:7" x14ac:dyDescent="0.25">
      <c r="B196" s="21" t="s">
        <v>1128</v>
      </c>
      <c r="C196" s="5" t="s">
        <v>1129</v>
      </c>
      <c r="D196" s="21" t="s">
        <v>1124</v>
      </c>
      <c r="E196" s="79">
        <v>1624.1071428571399</v>
      </c>
      <c r="F196" s="77">
        <v>3.8604444444444499</v>
      </c>
      <c r="G196" s="73">
        <f t="shared" si="2"/>
        <v>6269.7753968253946</v>
      </c>
    </row>
  </sheetData>
  <mergeCells count="2">
    <mergeCell ref="B1:G1"/>
    <mergeCell ref="I3:J3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D4" sqref="D4"/>
    </sheetView>
  </sheetViews>
  <sheetFormatPr defaultRowHeight="14.25" x14ac:dyDescent="0.2"/>
  <cols>
    <col min="1" max="1" width="16.5703125" style="17" customWidth="1"/>
    <col min="2" max="2" width="17.5703125" style="17" customWidth="1"/>
    <col min="3" max="3" width="19.42578125" style="20" customWidth="1"/>
    <col min="4" max="4" width="14.28515625" style="20" customWidth="1"/>
    <col min="5" max="5" width="15.42578125" style="20" bestFit="1" customWidth="1"/>
    <col min="6" max="6" width="12.42578125" style="20" bestFit="1" customWidth="1"/>
    <col min="7" max="7" width="14.140625" style="20" bestFit="1" customWidth="1"/>
    <col min="8" max="8" width="13.5703125" style="20" bestFit="1" customWidth="1"/>
    <col min="9" max="9" width="12.28515625" style="20" bestFit="1" customWidth="1"/>
    <col min="10" max="10" width="12.85546875" style="20" customWidth="1"/>
    <col min="11" max="11" width="15.42578125" style="20" bestFit="1" customWidth="1"/>
    <col min="12" max="12" width="18" style="20" bestFit="1" customWidth="1"/>
    <col min="13" max="13" width="12.28515625" style="20" bestFit="1" customWidth="1"/>
    <col min="14" max="14" width="17" style="20" bestFit="1" customWidth="1"/>
    <col min="15" max="15" width="14.5703125" style="20" customWidth="1"/>
    <col min="16" max="16" width="15.7109375" style="20" customWidth="1"/>
    <col min="17" max="17" width="16" style="20" bestFit="1" customWidth="1"/>
    <col min="18" max="18" width="12.28515625" style="20" bestFit="1" customWidth="1"/>
    <col min="19" max="19" width="19.140625" style="20" customWidth="1"/>
    <col min="20" max="16384" width="9.140625" style="17"/>
  </cols>
  <sheetData>
    <row r="1" spans="1:19" ht="18" x14ac:dyDescent="0.25">
      <c r="A1" s="1" t="s">
        <v>1131</v>
      </c>
      <c r="B1" s="1"/>
      <c r="C1" s="19"/>
      <c r="D1" s="19"/>
    </row>
    <row r="2" spans="1:19" ht="15" thickBot="1" x14ac:dyDescent="0.25"/>
    <row r="3" spans="1:19" ht="22.5" customHeight="1" x14ac:dyDescent="0.2">
      <c r="A3" s="90" t="s">
        <v>273</v>
      </c>
      <c r="B3" s="91" t="s">
        <v>42</v>
      </c>
    </row>
    <row r="4" spans="1:19" ht="22.5" customHeight="1" x14ac:dyDescent="0.2">
      <c r="A4" s="92" t="s">
        <v>274</v>
      </c>
      <c r="B4" s="144" t="str">
        <f>INDEX(EmployeePayroll, 7,MATCH($B$3,EmployeeIDs,0))</f>
        <v>Sedro Woolley</v>
      </c>
    </row>
    <row r="5" spans="1:19" ht="27.75" customHeight="1" thickBot="1" x14ac:dyDescent="0.25">
      <c r="A5" s="93" t="s">
        <v>275</v>
      </c>
      <c r="B5" s="143"/>
    </row>
    <row r="6" spans="1:19" ht="21" customHeight="1" thickBot="1" x14ac:dyDescent="0.25"/>
    <row r="7" spans="1:19" ht="24" customHeight="1" thickTop="1" x14ac:dyDescent="0.2">
      <c r="B7" s="132" t="s">
        <v>2</v>
      </c>
      <c r="C7" s="133" t="s">
        <v>12</v>
      </c>
      <c r="D7" s="133" t="s">
        <v>18</v>
      </c>
      <c r="E7" s="133" t="s">
        <v>24</v>
      </c>
      <c r="F7" s="133" t="s">
        <v>30</v>
      </c>
      <c r="G7" s="133" t="s">
        <v>36</v>
      </c>
      <c r="H7" s="133" t="s">
        <v>42</v>
      </c>
      <c r="I7" s="133" t="s">
        <v>46</v>
      </c>
      <c r="J7" s="133" t="s">
        <v>50</v>
      </c>
      <c r="K7" s="133" t="s">
        <v>53</v>
      </c>
      <c r="L7" s="133" t="s">
        <v>56</v>
      </c>
      <c r="M7" s="133" t="s">
        <v>59</v>
      </c>
      <c r="N7" s="133" t="s">
        <v>262</v>
      </c>
      <c r="O7" s="133" t="s">
        <v>260</v>
      </c>
      <c r="P7" s="133" t="s">
        <v>264</v>
      </c>
      <c r="Q7" s="133" t="s">
        <v>86</v>
      </c>
      <c r="R7" s="133" t="s">
        <v>202</v>
      </c>
      <c r="S7" s="134" t="s">
        <v>243</v>
      </c>
    </row>
    <row r="8" spans="1:19" ht="24" customHeight="1" x14ac:dyDescent="0.2">
      <c r="B8" s="135" t="s">
        <v>1132</v>
      </c>
      <c r="C8" s="128" t="s">
        <v>13</v>
      </c>
      <c r="D8" s="128" t="s">
        <v>19</v>
      </c>
      <c r="E8" s="128" t="s">
        <v>25</v>
      </c>
      <c r="F8" s="128" t="s">
        <v>31</v>
      </c>
      <c r="G8" s="128" t="s">
        <v>37</v>
      </c>
      <c r="H8" s="128" t="s">
        <v>43</v>
      </c>
      <c r="I8" s="128" t="s">
        <v>47</v>
      </c>
      <c r="J8" s="128" t="s">
        <v>51</v>
      </c>
      <c r="K8" s="128" t="s">
        <v>54</v>
      </c>
      <c r="L8" s="128" t="s">
        <v>57</v>
      </c>
      <c r="M8" s="128" t="s">
        <v>60</v>
      </c>
      <c r="N8" s="128" t="s">
        <v>263</v>
      </c>
      <c r="O8" s="128" t="s">
        <v>89</v>
      </c>
      <c r="P8" s="128" t="s">
        <v>265</v>
      </c>
      <c r="Q8" s="128" t="s">
        <v>81</v>
      </c>
      <c r="R8" s="128" t="s">
        <v>84</v>
      </c>
      <c r="S8" s="136" t="s">
        <v>89</v>
      </c>
    </row>
    <row r="9" spans="1:19" ht="24" customHeight="1" x14ac:dyDescent="0.2">
      <c r="B9" s="135" t="s">
        <v>1133</v>
      </c>
      <c r="C9" s="129" t="s">
        <v>14</v>
      </c>
      <c r="D9" s="129" t="s">
        <v>20</v>
      </c>
      <c r="E9" s="129" t="s">
        <v>26</v>
      </c>
      <c r="F9" s="129" t="s">
        <v>32</v>
      </c>
      <c r="G9" s="129" t="s">
        <v>38</v>
      </c>
      <c r="H9" s="129" t="s">
        <v>44</v>
      </c>
      <c r="I9" s="129" t="s">
        <v>48</v>
      </c>
      <c r="J9" s="129" t="s">
        <v>52</v>
      </c>
      <c r="K9" s="129" t="s">
        <v>55</v>
      </c>
      <c r="L9" s="129" t="s">
        <v>58</v>
      </c>
      <c r="M9" s="129" t="s">
        <v>61</v>
      </c>
      <c r="N9" s="129" t="s">
        <v>261</v>
      </c>
      <c r="O9" s="129" t="s">
        <v>261</v>
      </c>
      <c r="P9" s="129" t="s">
        <v>266</v>
      </c>
      <c r="Q9" s="129" t="s">
        <v>87</v>
      </c>
      <c r="R9" s="129" t="s">
        <v>285</v>
      </c>
      <c r="S9" s="137" t="s">
        <v>242</v>
      </c>
    </row>
    <row r="10" spans="1:19" ht="24" customHeight="1" x14ac:dyDescent="0.2">
      <c r="B10" s="135" t="s">
        <v>1134</v>
      </c>
      <c r="C10" s="130">
        <v>40381</v>
      </c>
      <c r="D10" s="130">
        <v>39998</v>
      </c>
      <c r="E10" s="130">
        <v>39375</v>
      </c>
      <c r="F10" s="130">
        <v>40291</v>
      </c>
      <c r="G10" s="130">
        <v>40256</v>
      </c>
      <c r="H10" s="130">
        <v>40300</v>
      </c>
      <c r="I10" s="130">
        <v>39579</v>
      </c>
      <c r="J10" s="130">
        <v>39944</v>
      </c>
      <c r="K10" s="130">
        <v>39010</v>
      </c>
      <c r="L10" s="130">
        <v>40070</v>
      </c>
      <c r="M10" s="130">
        <v>39962</v>
      </c>
      <c r="N10" s="130">
        <v>39046</v>
      </c>
      <c r="O10" s="130">
        <v>40016</v>
      </c>
      <c r="P10" s="130">
        <v>40417</v>
      </c>
      <c r="Q10" s="130">
        <v>40121</v>
      </c>
      <c r="R10" s="130">
        <v>39944</v>
      </c>
      <c r="S10" s="138">
        <v>40417</v>
      </c>
    </row>
    <row r="11" spans="1:19" ht="24" customHeight="1" x14ac:dyDescent="0.2">
      <c r="B11" s="135" t="s">
        <v>6</v>
      </c>
      <c r="C11" s="129" t="s">
        <v>15</v>
      </c>
      <c r="D11" s="129" t="s">
        <v>21</v>
      </c>
      <c r="E11" s="129" t="s">
        <v>27</v>
      </c>
      <c r="F11" s="129" t="s">
        <v>33</v>
      </c>
      <c r="G11" s="129" t="s">
        <v>39</v>
      </c>
      <c r="H11" s="129" t="s">
        <v>15</v>
      </c>
      <c r="I11" s="129" t="s">
        <v>21</v>
      </c>
      <c r="J11" s="129" t="s">
        <v>27</v>
      </c>
      <c r="K11" s="129" t="s">
        <v>33</v>
      </c>
      <c r="L11" s="129" t="s">
        <v>15</v>
      </c>
      <c r="M11" s="129" t="s">
        <v>15</v>
      </c>
      <c r="N11" s="129" t="s">
        <v>33</v>
      </c>
      <c r="O11" s="129" t="s">
        <v>39</v>
      </c>
      <c r="P11" s="129" t="s">
        <v>15</v>
      </c>
      <c r="Q11" s="129" t="s">
        <v>27</v>
      </c>
      <c r="R11" s="129" t="s">
        <v>33</v>
      </c>
      <c r="S11" s="137" t="s">
        <v>39</v>
      </c>
    </row>
    <row r="12" spans="1:19" ht="24" customHeight="1" x14ac:dyDescent="0.2">
      <c r="B12" s="135" t="s">
        <v>1141</v>
      </c>
      <c r="C12" s="128" t="s">
        <v>16</v>
      </c>
      <c r="D12" s="128" t="s">
        <v>22</v>
      </c>
      <c r="E12" s="128" t="s">
        <v>28</v>
      </c>
      <c r="F12" s="128" t="s">
        <v>34</v>
      </c>
      <c r="G12" s="128" t="s">
        <v>40</v>
      </c>
      <c r="H12" s="128" t="s">
        <v>16</v>
      </c>
      <c r="I12" s="128" t="s">
        <v>22</v>
      </c>
      <c r="J12" s="128" t="s">
        <v>28</v>
      </c>
      <c r="K12" s="128" t="s">
        <v>34</v>
      </c>
      <c r="L12" s="128" t="s">
        <v>16</v>
      </c>
      <c r="M12" s="128" t="s">
        <v>16</v>
      </c>
      <c r="N12" s="128" t="s">
        <v>34</v>
      </c>
      <c r="O12" s="128" t="s">
        <v>40</v>
      </c>
      <c r="P12" s="128" t="s">
        <v>16</v>
      </c>
      <c r="Q12" s="128" t="s">
        <v>28</v>
      </c>
      <c r="R12" s="128" t="s">
        <v>34</v>
      </c>
      <c r="S12" s="136" t="s">
        <v>40</v>
      </c>
    </row>
    <row r="13" spans="1:19" ht="24" customHeight="1" x14ac:dyDescent="0.2">
      <c r="B13" s="135" t="s">
        <v>8</v>
      </c>
      <c r="C13" s="129" t="s">
        <v>17</v>
      </c>
      <c r="D13" s="129" t="s">
        <v>23</v>
      </c>
      <c r="E13" s="129" t="s">
        <v>29</v>
      </c>
      <c r="F13" s="129" t="s">
        <v>35</v>
      </c>
      <c r="G13" s="129" t="s">
        <v>41</v>
      </c>
      <c r="H13" s="129" t="s">
        <v>45</v>
      </c>
      <c r="I13" s="129" t="s">
        <v>49</v>
      </c>
      <c r="J13" s="129" t="s">
        <v>17</v>
      </c>
      <c r="K13" s="129" t="s">
        <v>23</v>
      </c>
      <c r="L13" s="129" t="s">
        <v>29</v>
      </c>
      <c r="M13" s="129" t="s">
        <v>35</v>
      </c>
      <c r="N13" s="129" t="s">
        <v>45</v>
      </c>
      <c r="O13" s="129" t="s">
        <v>49</v>
      </c>
      <c r="P13" s="129" t="s">
        <v>17</v>
      </c>
      <c r="Q13" s="129" t="s">
        <v>35</v>
      </c>
      <c r="R13" s="129" t="s">
        <v>41</v>
      </c>
      <c r="S13" s="137" t="s">
        <v>45</v>
      </c>
    </row>
    <row r="14" spans="1:19" ht="24" customHeight="1" x14ac:dyDescent="0.2">
      <c r="B14" s="135" t="s">
        <v>9</v>
      </c>
      <c r="C14" s="128">
        <v>40</v>
      </c>
      <c r="D14" s="128">
        <v>32</v>
      </c>
      <c r="E14" s="128">
        <v>40</v>
      </c>
      <c r="F14" s="128">
        <v>40</v>
      </c>
      <c r="G14" s="128">
        <v>36</v>
      </c>
      <c r="H14" s="128">
        <v>40</v>
      </c>
      <c r="I14" s="128">
        <v>40</v>
      </c>
      <c r="J14" s="128">
        <v>40</v>
      </c>
      <c r="K14" s="128">
        <v>40</v>
      </c>
      <c r="L14" s="128">
        <v>32</v>
      </c>
      <c r="M14" s="128">
        <v>40</v>
      </c>
      <c r="N14" s="128">
        <v>36</v>
      </c>
      <c r="O14" s="128">
        <v>40</v>
      </c>
      <c r="P14" s="128">
        <v>40</v>
      </c>
      <c r="Q14" s="128">
        <v>32</v>
      </c>
      <c r="R14" s="128">
        <v>40</v>
      </c>
      <c r="S14" s="136">
        <v>40</v>
      </c>
    </row>
    <row r="15" spans="1:19" ht="24" customHeight="1" x14ac:dyDescent="0.2">
      <c r="B15" s="135" t="s">
        <v>1142</v>
      </c>
      <c r="C15" s="131">
        <v>15</v>
      </c>
      <c r="D15" s="131">
        <v>22.25</v>
      </c>
      <c r="E15" s="131">
        <v>21</v>
      </c>
      <c r="F15" s="131">
        <v>24</v>
      </c>
      <c r="G15" s="131">
        <v>23</v>
      </c>
      <c r="H15" s="131">
        <v>17</v>
      </c>
      <c r="I15" s="131">
        <v>18.5</v>
      </c>
      <c r="J15" s="131">
        <v>23</v>
      </c>
      <c r="K15" s="131">
        <v>14</v>
      </c>
      <c r="L15" s="131">
        <v>15.35</v>
      </c>
      <c r="M15" s="131">
        <v>22</v>
      </c>
      <c r="N15" s="131">
        <v>17.25</v>
      </c>
      <c r="O15" s="131">
        <v>18</v>
      </c>
      <c r="P15" s="131">
        <v>23</v>
      </c>
      <c r="Q15" s="131">
        <v>14</v>
      </c>
      <c r="R15" s="131">
        <v>15</v>
      </c>
      <c r="S15" s="139">
        <v>22.25</v>
      </c>
    </row>
    <row r="16" spans="1:19" ht="24" customHeight="1" thickBot="1" x14ac:dyDescent="0.25">
      <c r="B16" s="140" t="s">
        <v>1143</v>
      </c>
      <c r="C16" s="141">
        <f t="shared" ref="C16:S16" si="0">C14*C15</f>
        <v>600</v>
      </c>
      <c r="D16" s="141">
        <f t="shared" si="0"/>
        <v>712</v>
      </c>
      <c r="E16" s="141">
        <f t="shared" si="0"/>
        <v>840</v>
      </c>
      <c r="F16" s="141">
        <f t="shared" si="0"/>
        <v>960</v>
      </c>
      <c r="G16" s="141">
        <f t="shared" si="0"/>
        <v>828</v>
      </c>
      <c r="H16" s="141">
        <f t="shared" si="0"/>
        <v>680</v>
      </c>
      <c r="I16" s="141">
        <f t="shared" si="0"/>
        <v>740</v>
      </c>
      <c r="J16" s="141">
        <f t="shared" si="0"/>
        <v>920</v>
      </c>
      <c r="K16" s="141">
        <f t="shared" si="0"/>
        <v>560</v>
      </c>
      <c r="L16" s="141">
        <f t="shared" si="0"/>
        <v>491.2</v>
      </c>
      <c r="M16" s="141">
        <f t="shared" si="0"/>
        <v>880</v>
      </c>
      <c r="N16" s="141">
        <f t="shared" si="0"/>
        <v>621</v>
      </c>
      <c r="O16" s="141">
        <f t="shared" si="0"/>
        <v>720</v>
      </c>
      <c r="P16" s="141">
        <f t="shared" si="0"/>
        <v>920</v>
      </c>
      <c r="Q16" s="141">
        <f t="shared" si="0"/>
        <v>448</v>
      </c>
      <c r="R16" s="141">
        <f t="shared" si="0"/>
        <v>600</v>
      </c>
      <c r="S16" s="142">
        <f t="shared" si="0"/>
        <v>890</v>
      </c>
    </row>
    <row r="17" ht="15" thickTop="1" x14ac:dyDescent="0.2"/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02"/>
  <sheetViews>
    <sheetView workbookViewId="0">
      <selection activeCell="D5" sqref="D5"/>
    </sheetView>
  </sheetViews>
  <sheetFormatPr defaultRowHeight="14.25" x14ac:dyDescent="0.2"/>
  <cols>
    <col min="1" max="1" width="15.140625" style="17" customWidth="1"/>
    <col min="2" max="2" width="16.140625" style="20" customWidth="1"/>
    <col min="3" max="3" width="10.85546875" style="17" customWidth="1"/>
    <col min="4" max="4" width="11.85546875" style="17" customWidth="1"/>
    <col min="5" max="5" width="12.28515625" style="20" customWidth="1"/>
    <col min="6" max="6" width="13.140625" style="20" customWidth="1"/>
    <col min="7" max="7" width="16.42578125" style="17" customWidth="1"/>
    <col min="8" max="8" width="17" style="17" customWidth="1"/>
    <col min="9" max="9" width="10.7109375" style="20" customWidth="1"/>
    <col min="10" max="10" width="12.42578125" style="17" customWidth="1"/>
    <col min="11" max="11" width="13.7109375" style="17" customWidth="1"/>
    <col min="12" max="16384" width="9.140625" style="17"/>
  </cols>
  <sheetData>
    <row r="1" spans="1:11" ht="21" customHeight="1" x14ac:dyDescent="0.25">
      <c r="A1" s="1" t="s">
        <v>1</v>
      </c>
      <c r="B1" s="19"/>
      <c r="C1" s="1"/>
      <c r="D1" s="1"/>
      <c r="E1" s="19"/>
      <c r="F1" s="19"/>
      <c r="G1" s="1"/>
      <c r="H1" s="1"/>
      <c r="I1" s="19"/>
      <c r="J1" s="1"/>
      <c r="K1" s="1"/>
    </row>
    <row r="2" spans="1:11" ht="15" thickBot="1" x14ac:dyDescent="0.25"/>
    <row r="3" spans="1:11" ht="21" customHeight="1" x14ac:dyDescent="0.25">
      <c r="A3" s="145" t="s">
        <v>273</v>
      </c>
      <c r="B3" s="148" t="s">
        <v>318</v>
      </c>
    </row>
    <row r="4" spans="1:11" ht="21" customHeight="1" x14ac:dyDescent="0.25">
      <c r="A4" s="146" t="s">
        <v>274</v>
      </c>
      <c r="B4" s="149"/>
    </row>
    <row r="5" spans="1:11" ht="21" customHeight="1" thickBot="1" x14ac:dyDescent="0.3">
      <c r="A5" s="147" t="s">
        <v>275</v>
      </c>
      <c r="B5" s="153"/>
    </row>
    <row r="8" spans="1:11" ht="18.75" customHeight="1" x14ac:dyDescent="0.2">
      <c r="B8" s="25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  <c r="H8" s="26" t="s">
        <v>8</v>
      </c>
      <c r="I8" s="26" t="s">
        <v>9</v>
      </c>
      <c r="J8" s="33" t="s">
        <v>10</v>
      </c>
      <c r="K8" s="34" t="s">
        <v>11</v>
      </c>
    </row>
    <row r="9" spans="1:11" x14ac:dyDescent="0.2">
      <c r="B9" s="21" t="s">
        <v>12</v>
      </c>
      <c r="C9" s="6" t="s">
        <v>13</v>
      </c>
      <c r="D9" s="6" t="s">
        <v>205</v>
      </c>
      <c r="E9" s="27">
        <v>38190</v>
      </c>
      <c r="F9" s="28" t="s">
        <v>15</v>
      </c>
      <c r="G9" s="6" t="s">
        <v>16</v>
      </c>
      <c r="H9" s="6" t="s">
        <v>17</v>
      </c>
      <c r="I9" s="28">
        <v>40</v>
      </c>
      <c r="J9" s="35">
        <v>15</v>
      </c>
      <c r="K9" s="36">
        <f t="shared" ref="K9:K72" si="0">I9*J9</f>
        <v>600</v>
      </c>
    </row>
    <row r="10" spans="1:11" x14ac:dyDescent="0.2">
      <c r="B10" s="22" t="s">
        <v>18</v>
      </c>
      <c r="C10" s="10" t="s">
        <v>19</v>
      </c>
      <c r="D10" s="10" t="s">
        <v>276</v>
      </c>
      <c r="E10" s="29">
        <v>38190</v>
      </c>
      <c r="F10" s="30" t="s">
        <v>21</v>
      </c>
      <c r="G10" s="10" t="s">
        <v>22</v>
      </c>
      <c r="H10" s="10" t="s">
        <v>23</v>
      </c>
      <c r="I10" s="30">
        <v>32</v>
      </c>
      <c r="J10" s="37">
        <v>22.25</v>
      </c>
      <c r="K10" s="38">
        <f t="shared" si="0"/>
        <v>712</v>
      </c>
    </row>
    <row r="11" spans="1:11" x14ac:dyDescent="0.2">
      <c r="B11" s="21" t="s">
        <v>24</v>
      </c>
      <c r="C11" s="6" t="s">
        <v>25</v>
      </c>
      <c r="D11" s="6" t="s">
        <v>277</v>
      </c>
      <c r="E11" s="27">
        <v>38190</v>
      </c>
      <c r="F11" s="28" t="s">
        <v>27</v>
      </c>
      <c r="G11" s="6" t="s">
        <v>28</v>
      </c>
      <c r="H11" s="6" t="s">
        <v>29</v>
      </c>
      <c r="I11" s="28">
        <v>42</v>
      </c>
      <c r="J11" s="35">
        <v>21</v>
      </c>
      <c r="K11" s="36">
        <f t="shared" si="0"/>
        <v>882</v>
      </c>
    </row>
    <row r="12" spans="1:11" x14ac:dyDescent="0.2">
      <c r="B12" s="22" t="s">
        <v>30</v>
      </c>
      <c r="C12" s="10" t="s">
        <v>31</v>
      </c>
      <c r="D12" s="10" t="s">
        <v>278</v>
      </c>
      <c r="E12" s="29">
        <v>38465</v>
      </c>
      <c r="F12" s="30" t="s">
        <v>33</v>
      </c>
      <c r="G12" s="10" t="s">
        <v>34</v>
      </c>
      <c r="H12" s="10" t="s">
        <v>35</v>
      </c>
      <c r="I12" s="30">
        <v>40</v>
      </c>
      <c r="J12" s="37">
        <v>24</v>
      </c>
      <c r="K12" s="38">
        <f t="shared" si="0"/>
        <v>960</v>
      </c>
    </row>
    <row r="13" spans="1:11" x14ac:dyDescent="0.2">
      <c r="B13" s="21" t="s">
        <v>36</v>
      </c>
      <c r="C13" s="6" t="s">
        <v>37</v>
      </c>
      <c r="D13" s="6" t="s">
        <v>279</v>
      </c>
      <c r="E13" s="27">
        <v>38465</v>
      </c>
      <c r="F13" s="28" t="s">
        <v>39</v>
      </c>
      <c r="G13" s="6" t="s">
        <v>40</v>
      </c>
      <c r="H13" s="6" t="s">
        <v>41</v>
      </c>
      <c r="I13" s="28">
        <v>36</v>
      </c>
      <c r="J13" s="35">
        <v>23</v>
      </c>
      <c r="K13" s="36">
        <f t="shared" si="0"/>
        <v>828</v>
      </c>
    </row>
    <row r="14" spans="1:11" x14ac:dyDescent="0.2">
      <c r="B14" s="22" t="s">
        <v>42</v>
      </c>
      <c r="C14" s="10" t="s">
        <v>43</v>
      </c>
      <c r="D14" s="10" t="s">
        <v>280</v>
      </c>
      <c r="E14" s="29">
        <v>38555</v>
      </c>
      <c r="F14" s="30" t="s">
        <v>15</v>
      </c>
      <c r="G14" s="10" t="s">
        <v>16</v>
      </c>
      <c r="H14" s="10" t="s">
        <v>45</v>
      </c>
      <c r="I14" s="30">
        <v>40</v>
      </c>
      <c r="J14" s="37">
        <v>17</v>
      </c>
      <c r="K14" s="38">
        <f t="shared" si="0"/>
        <v>680</v>
      </c>
    </row>
    <row r="15" spans="1:11" x14ac:dyDescent="0.2">
      <c r="B15" s="21" t="s">
        <v>46</v>
      </c>
      <c r="C15" s="6" t="s">
        <v>47</v>
      </c>
      <c r="D15" s="6" t="s">
        <v>214</v>
      </c>
      <c r="E15" s="27">
        <v>38555</v>
      </c>
      <c r="F15" s="28" t="s">
        <v>21</v>
      </c>
      <c r="G15" s="6" t="s">
        <v>22</v>
      </c>
      <c r="H15" s="6" t="s">
        <v>49</v>
      </c>
      <c r="I15" s="28">
        <v>40</v>
      </c>
      <c r="J15" s="35">
        <v>18.5</v>
      </c>
      <c r="K15" s="36">
        <f t="shared" si="0"/>
        <v>740</v>
      </c>
    </row>
    <row r="16" spans="1:11" x14ac:dyDescent="0.2">
      <c r="B16" s="22" t="s">
        <v>50</v>
      </c>
      <c r="C16" s="10" t="s">
        <v>51</v>
      </c>
      <c r="D16" s="10" t="s">
        <v>281</v>
      </c>
      <c r="E16" s="29">
        <v>38591</v>
      </c>
      <c r="F16" s="30" t="s">
        <v>27</v>
      </c>
      <c r="G16" s="10" t="s">
        <v>28</v>
      </c>
      <c r="H16" s="10" t="s">
        <v>17</v>
      </c>
      <c r="I16" s="30">
        <v>40</v>
      </c>
      <c r="J16" s="37">
        <v>23</v>
      </c>
      <c r="K16" s="38">
        <f t="shared" si="0"/>
        <v>920</v>
      </c>
    </row>
    <row r="17" spans="2:11" x14ac:dyDescent="0.2">
      <c r="B17" s="21" t="s">
        <v>53</v>
      </c>
      <c r="C17" s="6" t="s">
        <v>54</v>
      </c>
      <c r="D17" s="6" t="s">
        <v>282</v>
      </c>
      <c r="E17" s="27">
        <v>38591</v>
      </c>
      <c r="F17" s="28" t="s">
        <v>33</v>
      </c>
      <c r="G17" s="6" t="s">
        <v>34</v>
      </c>
      <c r="H17" s="6" t="s">
        <v>23</v>
      </c>
      <c r="I17" s="28">
        <v>40</v>
      </c>
      <c r="J17" s="35">
        <v>14</v>
      </c>
      <c r="K17" s="36">
        <f t="shared" si="0"/>
        <v>560</v>
      </c>
    </row>
    <row r="18" spans="2:11" x14ac:dyDescent="0.2">
      <c r="B18" s="22" t="s">
        <v>56</v>
      </c>
      <c r="C18" s="10" t="s">
        <v>57</v>
      </c>
      <c r="D18" s="10" t="s">
        <v>283</v>
      </c>
      <c r="E18" s="29">
        <v>38609</v>
      </c>
      <c r="F18" s="30" t="s">
        <v>15</v>
      </c>
      <c r="G18" s="10" t="s">
        <v>16</v>
      </c>
      <c r="H18" s="10" t="s">
        <v>29</v>
      </c>
      <c r="I18" s="30">
        <v>32</v>
      </c>
      <c r="J18" s="37">
        <v>15.35</v>
      </c>
      <c r="K18" s="38">
        <f t="shared" si="0"/>
        <v>491.2</v>
      </c>
    </row>
    <row r="19" spans="2:11" x14ac:dyDescent="0.2">
      <c r="B19" s="21" t="s">
        <v>59</v>
      </c>
      <c r="C19" s="6" t="s">
        <v>60</v>
      </c>
      <c r="D19" s="6" t="s">
        <v>220</v>
      </c>
      <c r="E19" s="27">
        <v>38609</v>
      </c>
      <c r="F19" s="28" t="s">
        <v>15</v>
      </c>
      <c r="G19" s="6" t="s">
        <v>16</v>
      </c>
      <c r="H19" s="6" t="s">
        <v>35</v>
      </c>
      <c r="I19" s="28">
        <v>40</v>
      </c>
      <c r="J19" s="35">
        <v>22</v>
      </c>
      <c r="K19" s="36">
        <f t="shared" si="0"/>
        <v>880</v>
      </c>
    </row>
    <row r="20" spans="2:11" x14ac:dyDescent="0.2">
      <c r="B20" s="22" t="s">
        <v>62</v>
      </c>
      <c r="C20" s="10" t="s">
        <v>63</v>
      </c>
      <c r="D20" s="10" t="s">
        <v>284</v>
      </c>
      <c r="E20" s="29">
        <v>38645</v>
      </c>
      <c r="F20" s="30" t="s">
        <v>21</v>
      </c>
      <c r="G20" s="10" t="s">
        <v>22</v>
      </c>
      <c r="H20" s="10" t="s">
        <v>41</v>
      </c>
      <c r="I20" s="30">
        <v>40</v>
      </c>
      <c r="J20" s="37">
        <v>21.5</v>
      </c>
      <c r="K20" s="38">
        <f t="shared" si="0"/>
        <v>860</v>
      </c>
    </row>
    <row r="21" spans="2:11" x14ac:dyDescent="0.2">
      <c r="B21" s="21" t="s">
        <v>65</v>
      </c>
      <c r="C21" s="6" t="s">
        <v>66</v>
      </c>
      <c r="D21" s="6" t="s">
        <v>285</v>
      </c>
      <c r="E21" s="27">
        <v>38645</v>
      </c>
      <c r="F21" s="28" t="s">
        <v>27</v>
      </c>
      <c r="G21" s="6" t="s">
        <v>28</v>
      </c>
      <c r="H21" s="6" t="s">
        <v>45</v>
      </c>
      <c r="I21" s="28">
        <v>37</v>
      </c>
      <c r="J21" s="35">
        <v>24</v>
      </c>
      <c r="K21" s="36">
        <f t="shared" si="0"/>
        <v>888</v>
      </c>
    </row>
    <row r="22" spans="2:11" x14ac:dyDescent="0.2">
      <c r="B22" s="22" t="s">
        <v>68</v>
      </c>
      <c r="C22" s="10" t="s">
        <v>69</v>
      </c>
      <c r="D22" s="10" t="s">
        <v>229</v>
      </c>
      <c r="E22" s="29">
        <v>38830</v>
      </c>
      <c r="F22" s="30" t="s">
        <v>33</v>
      </c>
      <c r="G22" s="10" t="s">
        <v>34</v>
      </c>
      <c r="H22" s="10" t="s">
        <v>49</v>
      </c>
      <c r="I22" s="30">
        <v>40</v>
      </c>
      <c r="J22" s="37">
        <v>23</v>
      </c>
      <c r="K22" s="38">
        <f t="shared" si="0"/>
        <v>920</v>
      </c>
    </row>
    <row r="23" spans="2:11" x14ac:dyDescent="0.2">
      <c r="B23" s="21" t="s">
        <v>71</v>
      </c>
      <c r="C23" s="6" t="s">
        <v>72</v>
      </c>
      <c r="D23" s="6" t="s">
        <v>232</v>
      </c>
      <c r="E23" s="27">
        <v>38830</v>
      </c>
      <c r="F23" s="28" t="s">
        <v>39</v>
      </c>
      <c r="G23" s="6" t="s">
        <v>40</v>
      </c>
      <c r="H23" s="6" t="s">
        <v>17</v>
      </c>
      <c r="I23" s="28">
        <v>40</v>
      </c>
      <c r="J23" s="35">
        <v>17.25</v>
      </c>
      <c r="K23" s="36">
        <f t="shared" si="0"/>
        <v>690</v>
      </c>
    </row>
    <row r="24" spans="2:11" x14ac:dyDescent="0.2">
      <c r="B24" s="22" t="s">
        <v>74</v>
      </c>
      <c r="C24" s="10" t="s">
        <v>75</v>
      </c>
      <c r="D24" s="10" t="s">
        <v>286</v>
      </c>
      <c r="E24" s="29">
        <v>38920</v>
      </c>
      <c r="F24" s="30" t="s">
        <v>15</v>
      </c>
      <c r="G24" s="10" t="s">
        <v>16</v>
      </c>
      <c r="H24" s="10" t="s">
        <v>23</v>
      </c>
      <c r="I24" s="30">
        <v>44</v>
      </c>
      <c r="J24" s="37">
        <v>18</v>
      </c>
      <c r="K24" s="38">
        <f t="shared" si="0"/>
        <v>792</v>
      </c>
    </row>
    <row r="25" spans="2:11" x14ac:dyDescent="0.2">
      <c r="B25" s="21" t="s">
        <v>77</v>
      </c>
      <c r="C25" s="6" t="s">
        <v>78</v>
      </c>
      <c r="D25" s="6" t="s">
        <v>236</v>
      </c>
      <c r="E25" s="27">
        <v>38920</v>
      </c>
      <c r="F25" s="28" t="s">
        <v>33</v>
      </c>
      <c r="G25" s="6" t="s">
        <v>34</v>
      </c>
      <c r="H25" s="6" t="s">
        <v>29</v>
      </c>
      <c r="I25" s="28">
        <v>40</v>
      </c>
      <c r="J25" s="35">
        <v>23.75</v>
      </c>
      <c r="K25" s="36">
        <f t="shared" si="0"/>
        <v>950</v>
      </c>
    </row>
    <row r="26" spans="2:11" x14ac:dyDescent="0.2">
      <c r="B26" s="22" t="s">
        <v>80</v>
      </c>
      <c r="C26" s="10" t="s">
        <v>81</v>
      </c>
      <c r="D26" s="10" t="s">
        <v>239</v>
      </c>
      <c r="E26" s="29">
        <v>38920</v>
      </c>
      <c r="F26" s="30" t="s">
        <v>27</v>
      </c>
      <c r="G26" s="10" t="s">
        <v>28</v>
      </c>
      <c r="H26" s="10" t="s">
        <v>35</v>
      </c>
      <c r="I26" s="30">
        <v>32</v>
      </c>
      <c r="J26" s="37">
        <v>14</v>
      </c>
      <c r="K26" s="38">
        <f t="shared" si="0"/>
        <v>448</v>
      </c>
    </row>
    <row r="27" spans="2:11" x14ac:dyDescent="0.2">
      <c r="B27" s="21" t="s">
        <v>83</v>
      </c>
      <c r="C27" s="6" t="s">
        <v>84</v>
      </c>
      <c r="D27" s="6" t="s">
        <v>242</v>
      </c>
      <c r="E27" s="27">
        <v>38920</v>
      </c>
      <c r="F27" s="28" t="s">
        <v>33</v>
      </c>
      <c r="G27" s="6" t="s">
        <v>34</v>
      </c>
      <c r="H27" s="6" t="s">
        <v>41</v>
      </c>
      <c r="I27" s="28">
        <v>40</v>
      </c>
      <c r="J27" s="35">
        <v>15</v>
      </c>
      <c r="K27" s="36">
        <f t="shared" si="0"/>
        <v>600</v>
      </c>
    </row>
    <row r="28" spans="2:11" x14ac:dyDescent="0.2">
      <c r="B28" s="22" t="s">
        <v>88</v>
      </c>
      <c r="C28" s="10" t="s">
        <v>89</v>
      </c>
      <c r="D28" s="10" t="s">
        <v>246</v>
      </c>
      <c r="E28" s="29">
        <v>38974</v>
      </c>
      <c r="F28" s="30" t="s">
        <v>39</v>
      </c>
      <c r="G28" s="10" t="s">
        <v>40</v>
      </c>
      <c r="H28" s="10" t="s">
        <v>45</v>
      </c>
      <c r="I28" s="30">
        <v>40</v>
      </c>
      <c r="J28" s="37">
        <v>22.25</v>
      </c>
      <c r="K28" s="38">
        <f t="shared" si="0"/>
        <v>890</v>
      </c>
    </row>
    <row r="29" spans="2:11" x14ac:dyDescent="0.2">
      <c r="B29" s="21" t="s">
        <v>91</v>
      </c>
      <c r="C29" s="6" t="s">
        <v>92</v>
      </c>
      <c r="D29" s="6" t="s">
        <v>248</v>
      </c>
      <c r="E29" s="27">
        <v>38974</v>
      </c>
      <c r="F29" s="28" t="s">
        <v>15</v>
      </c>
      <c r="G29" s="6" t="s">
        <v>16</v>
      </c>
      <c r="H29" s="6" t="s">
        <v>49</v>
      </c>
      <c r="I29" s="28">
        <v>36</v>
      </c>
      <c r="J29" s="35">
        <v>21</v>
      </c>
      <c r="K29" s="36">
        <f t="shared" si="0"/>
        <v>756</v>
      </c>
    </row>
    <row r="30" spans="2:11" x14ac:dyDescent="0.2">
      <c r="B30" s="22" t="s">
        <v>98</v>
      </c>
      <c r="C30" s="10" t="s">
        <v>99</v>
      </c>
      <c r="D30" s="10" t="s">
        <v>251</v>
      </c>
      <c r="E30" s="29">
        <v>39010</v>
      </c>
      <c r="F30" s="30" t="s">
        <v>21</v>
      </c>
      <c r="G30" s="10" t="s">
        <v>22</v>
      </c>
      <c r="H30" s="10" t="s">
        <v>17</v>
      </c>
      <c r="I30" s="30">
        <v>40</v>
      </c>
      <c r="J30" s="37">
        <v>24.75</v>
      </c>
      <c r="K30" s="38">
        <f t="shared" si="0"/>
        <v>990</v>
      </c>
    </row>
    <row r="31" spans="2:11" x14ac:dyDescent="0.2">
      <c r="B31" s="21" t="s">
        <v>103</v>
      </c>
      <c r="C31" s="6" t="s">
        <v>104</v>
      </c>
      <c r="D31" s="6" t="s">
        <v>254</v>
      </c>
      <c r="E31" s="27">
        <v>39010</v>
      </c>
      <c r="F31" s="28" t="s">
        <v>27</v>
      </c>
      <c r="G31" s="6" t="s">
        <v>28</v>
      </c>
      <c r="H31" s="6" t="s">
        <v>23</v>
      </c>
      <c r="I31" s="28">
        <v>40</v>
      </c>
      <c r="J31" s="35">
        <v>23</v>
      </c>
      <c r="K31" s="36">
        <f t="shared" si="0"/>
        <v>920</v>
      </c>
    </row>
    <row r="32" spans="2:11" x14ac:dyDescent="0.2">
      <c r="B32" s="22" t="s">
        <v>107</v>
      </c>
      <c r="C32" s="10" t="s">
        <v>108</v>
      </c>
      <c r="D32" s="10" t="s">
        <v>259</v>
      </c>
      <c r="E32" s="29">
        <v>39025</v>
      </c>
      <c r="F32" s="30" t="s">
        <v>33</v>
      </c>
      <c r="G32" s="10" t="s">
        <v>34</v>
      </c>
      <c r="H32" s="10" t="s">
        <v>29</v>
      </c>
      <c r="I32" s="30">
        <v>40</v>
      </c>
      <c r="J32" s="37">
        <v>17</v>
      </c>
      <c r="K32" s="38">
        <f t="shared" si="0"/>
        <v>680</v>
      </c>
    </row>
    <row r="33" spans="2:11" x14ac:dyDescent="0.2">
      <c r="B33" s="21" t="s">
        <v>110</v>
      </c>
      <c r="C33" s="6" t="s">
        <v>111</v>
      </c>
      <c r="D33" s="6" t="s">
        <v>261</v>
      </c>
      <c r="E33" s="27">
        <v>39025</v>
      </c>
      <c r="F33" s="28" t="s">
        <v>39</v>
      </c>
      <c r="G33" s="6" t="s">
        <v>40</v>
      </c>
      <c r="H33" s="6" t="s">
        <v>35</v>
      </c>
      <c r="I33" s="28">
        <v>40</v>
      </c>
      <c r="J33" s="35">
        <v>18</v>
      </c>
      <c r="K33" s="36">
        <f t="shared" si="0"/>
        <v>720</v>
      </c>
    </row>
    <row r="34" spans="2:11" x14ac:dyDescent="0.2">
      <c r="B34" s="22" t="s">
        <v>114</v>
      </c>
      <c r="C34" s="10" t="s">
        <v>25</v>
      </c>
      <c r="D34" s="10" t="s">
        <v>261</v>
      </c>
      <c r="E34" s="29">
        <v>39028</v>
      </c>
      <c r="F34" s="30" t="s">
        <v>15</v>
      </c>
      <c r="G34" s="10" t="s">
        <v>16</v>
      </c>
      <c r="H34" s="10" t="s">
        <v>41</v>
      </c>
      <c r="I34" s="30">
        <v>35</v>
      </c>
      <c r="J34" s="37">
        <v>23</v>
      </c>
      <c r="K34" s="38">
        <f t="shared" si="0"/>
        <v>805</v>
      </c>
    </row>
    <row r="35" spans="2:11" x14ac:dyDescent="0.2">
      <c r="B35" s="21" t="s">
        <v>116</v>
      </c>
      <c r="C35" s="6" t="s">
        <v>117</v>
      </c>
      <c r="D35" s="6" t="s">
        <v>266</v>
      </c>
      <c r="E35" s="27">
        <v>39028</v>
      </c>
      <c r="F35" s="28" t="s">
        <v>21</v>
      </c>
      <c r="G35" s="6" t="s">
        <v>22</v>
      </c>
      <c r="H35" s="6" t="s">
        <v>45</v>
      </c>
      <c r="I35" s="28">
        <v>40</v>
      </c>
      <c r="J35" s="35">
        <v>14</v>
      </c>
      <c r="K35" s="36">
        <f t="shared" si="0"/>
        <v>560</v>
      </c>
    </row>
    <row r="36" spans="2:11" x14ac:dyDescent="0.2">
      <c r="B36" s="22" t="s">
        <v>119</v>
      </c>
      <c r="C36" s="10" t="s">
        <v>120</v>
      </c>
      <c r="D36" s="10" t="s">
        <v>87</v>
      </c>
      <c r="E36" s="29">
        <v>39046</v>
      </c>
      <c r="F36" s="30" t="s">
        <v>27</v>
      </c>
      <c r="G36" s="10" t="s">
        <v>28</v>
      </c>
      <c r="H36" s="10" t="s">
        <v>49</v>
      </c>
      <c r="I36" s="30">
        <v>40</v>
      </c>
      <c r="J36" s="37">
        <v>15.35</v>
      </c>
      <c r="K36" s="38">
        <f t="shared" si="0"/>
        <v>614</v>
      </c>
    </row>
    <row r="37" spans="2:11" x14ac:dyDescent="0.2">
      <c r="B37" s="21" t="s">
        <v>122</v>
      </c>
      <c r="C37" s="6" t="s">
        <v>123</v>
      </c>
      <c r="D37" s="6" t="s">
        <v>285</v>
      </c>
      <c r="E37" s="27">
        <v>39046</v>
      </c>
      <c r="F37" s="28" t="s">
        <v>33</v>
      </c>
      <c r="G37" s="6" t="s">
        <v>34</v>
      </c>
      <c r="H37" s="6" t="s">
        <v>17</v>
      </c>
      <c r="I37" s="28">
        <v>36</v>
      </c>
      <c r="J37" s="35">
        <v>22</v>
      </c>
      <c r="K37" s="36">
        <f t="shared" si="0"/>
        <v>792</v>
      </c>
    </row>
    <row r="38" spans="2:11" x14ac:dyDescent="0.2">
      <c r="B38" s="22" t="s">
        <v>125</v>
      </c>
      <c r="C38" s="10" t="s">
        <v>126</v>
      </c>
      <c r="D38" s="10" t="s">
        <v>242</v>
      </c>
      <c r="E38" s="29">
        <v>39195</v>
      </c>
      <c r="F38" s="30" t="s">
        <v>39</v>
      </c>
      <c r="G38" s="10" t="s">
        <v>40</v>
      </c>
      <c r="H38" s="10" t="s">
        <v>23</v>
      </c>
      <c r="I38" s="30">
        <v>40</v>
      </c>
      <c r="J38" s="37">
        <v>21</v>
      </c>
      <c r="K38" s="38">
        <f t="shared" si="0"/>
        <v>840</v>
      </c>
    </row>
    <row r="39" spans="2:11" x14ac:dyDescent="0.2">
      <c r="B39" s="21" t="s">
        <v>130</v>
      </c>
      <c r="C39" s="6" t="s">
        <v>131</v>
      </c>
      <c r="D39" s="6" t="s">
        <v>95</v>
      </c>
      <c r="E39" s="27">
        <v>39195</v>
      </c>
      <c r="F39" s="28" t="s">
        <v>15</v>
      </c>
      <c r="G39" s="6" t="s">
        <v>16</v>
      </c>
      <c r="H39" s="6" t="s">
        <v>29</v>
      </c>
      <c r="I39" s="28">
        <v>40</v>
      </c>
      <c r="J39" s="35">
        <v>24.45</v>
      </c>
      <c r="K39" s="36">
        <f t="shared" si="0"/>
        <v>978</v>
      </c>
    </row>
    <row r="40" spans="2:11" x14ac:dyDescent="0.2">
      <c r="B40" s="22" t="s">
        <v>137</v>
      </c>
      <c r="C40" s="10" t="s">
        <v>138</v>
      </c>
      <c r="D40" s="10" t="s">
        <v>100</v>
      </c>
      <c r="E40" s="29">
        <v>39213</v>
      </c>
      <c r="F40" s="30" t="s">
        <v>21</v>
      </c>
      <c r="G40" s="10" t="s">
        <v>22</v>
      </c>
      <c r="H40" s="10" t="s">
        <v>35</v>
      </c>
      <c r="I40" s="30">
        <v>40</v>
      </c>
      <c r="J40" s="37">
        <v>23</v>
      </c>
      <c r="K40" s="38">
        <f t="shared" si="0"/>
        <v>920</v>
      </c>
    </row>
    <row r="41" spans="2:11" x14ac:dyDescent="0.2">
      <c r="B41" s="21" t="s">
        <v>140</v>
      </c>
      <c r="C41" s="6" t="s">
        <v>63</v>
      </c>
      <c r="D41" s="6" t="s">
        <v>105</v>
      </c>
      <c r="E41" s="27">
        <v>39213</v>
      </c>
      <c r="F41" s="28" t="s">
        <v>27</v>
      </c>
      <c r="G41" s="6" t="s">
        <v>28</v>
      </c>
      <c r="H41" s="6" t="s">
        <v>41</v>
      </c>
      <c r="I41" s="28">
        <v>40</v>
      </c>
      <c r="J41" s="35">
        <v>17</v>
      </c>
      <c r="K41" s="36">
        <f t="shared" si="0"/>
        <v>680</v>
      </c>
    </row>
    <row r="42" spans="2:11" x14ac:dyDescent="0.2">
      <c r="B42" s="22" t="s">
        <v>142</v>
      </c>
      <c r="C42" s="10" t="s">
        <v>143</v>
      </c>
      <c r="D42" s="10" t="s">
        <v>112</v>
      </c>
      <c r="E42" s="29">
        <v>39249</v>
      </c>
      <c r="F42" s="30" t="s">
        <v>33</v>
      </c>
      <c r="G42" s="10" t="s">
        <v>34</v>
      </c>
      <c r="H42" s="10" t="s">
        <v>45</v>
      </c>
      <c r="I42" s="30">
        <v>32</v>
      </c>
      <c r="J42" s="37">
        <v>18.75</v>
      </c>
      <c r="K42" s="38">
        <f t="shared" si="0"/>
        <v>600</v>
      </c>
    </row>
    <row r="43" spans="2:11" x14ac:dyDescent="0.2">
      <c r="B43" s="21" t="s">
        <v>147</v>
      </c>
      <c r="C43" s="6" t="s">
        <v>148</v>
      </c>
      <c r="D43" s="6" t="s">
        <v>132</v>
      </c>
      <c r="E43" s="27">
        <v>39249</v>
      </c>
      <c r="F43" s="28" t="s">
        <v>39</v>
      </c>
      <c r="G43" s="6" t="s">
        <v>40</v>
      </c>
      <c r="H43" s="6" t="s">
        <v>49</v>
      </c>
      <c r="I43" s="28">
        <v>40</v>
      </c>
      <c r="J43" s="35">
        <v>23</v>
      </c>
      <c r="K43" s="36">
        <f t="shared" si="0"/>
        <v>920</v>
      </c>
    </row>
    <row r="44" spans="2:11" x14ac:dyDescent="0.2">
      <c r="B44" s="22" t="s">
        <v>150</v>
      </c>
      <c r="C44" s="10" t="s">
        <v>151</v>
      </c>
      <c r="D44" s="10" t="s">
        <v>154</v>
      </c>
      <c r="E44" s="29">
        <v>39285</v>
      </c>
      <c r="F44" s="30" t="s">
        <v>15</v>
      </c>
      <c r="G44" s="10" t="s">
        <v>16</v>
      </c>
      <c r="H44" s="10" t="s">
        <v>17</v>
      </c>
      <c r="I44" s="30">
        <v>40</v>
      </c>
      <c r="J44" s="37">
        <v>14</v>
      </c>
      <c r="K44" s="38">
        <f t="shared" si="0"/>
        <v>560</v>
      </c>
    </row>
    <row r="45" spans="2:11" x14ac:dyDescent="0.2">
      <c r="B45" s="21" t="s">
        <v>191</v>
      </c>
      <c r="C45" s="6" t="s">
        <v>192</v>
      </c>
      <c r="D45" s="6" t="s">
        <v>287</v>
      </c>
      <c r="E45" s="27">
        <v>39285</v>
      </c>
      <c r="F45" s="28" t="s">
        <v>21</v>
      </c>
      <c r="G45" s="6" t="s">
        <v>22</v>
      </c>
      <c r="H45" s="6" t="s">
        <v>23</v>
      </c>
      <c r="I45" s="28">
        <v>36</v>
      </c>
      <c r="J45" s="35">
        <v>15.45</v>
      </c>
      <c r="K45" s="36">
        <f t="shared" si="0"/>
        <v>556.19999999999993</v>
      </c>
    </row>
    <row r="46" spans="2:11" x14ac:dyDescent="0.2">
      <c r="B46" s="22" t="s">
        <v>163</v>
      </c>
      <c r="C46" s="10" t="s">
        <v>158</v>
      </c>
      <c r="D46" s="10" t="s">
        <v>268</v>
      </c>
      <c r="E46" s="29">
        <v>39303</v>
      </c>
      <c r="F46" s="30" t="s">
        <v>27</v>
      </c>
      <c r="G46" s="10" t="s">
        <v>28</v>
      </c>
      <c r="H46" s="10" t="s">
        <v>29</v>
      </c>
      <c r="I46" s="30">
        <v>40</v>
      </c>
      <c r="J46" s="37">
        <v>22</v>
      </c>
      <c r="K46" s="38">
        <f t="shared" si="0"/>
        <v>880</v>
      </c>
    </row>
    <row r="47" spans="2:11" x14ac:dyDescent="0.2">
      <c r="B47" s="21" t="s">
        <v>165</v>
      </c>
      <c r="C47" s="6" t="s">
        <v>166</v>
      </c>
      <c r="D47" s="6" t="s">
        <v>256</v>
      </c>
      <c r="E47" s="27">
        <v>39303</v>
      </c>
      <c r="F47" s="28" t="s">
        <v>33</v>
      </c>
      <c r="G47" s="6" t="s">
        <v>34</v>
      </c>
      <c r="H47" s="6" t="s">
        <v>35</v>
      </c>
      <c r="I47" s="28">
        <v>40</v>
      </c>
      <c r="J47" s="35">
        <v>21</v>
      </c>
      <c r="K47" s="36">
        <f t="shared" si="0"/>
        <v>840</v>
      </c>
    </row>
    <row r="48" spans="2:11" x14ac:dyDescent="0.2">
      <c r="B48" s="22" t="s">
        <v>168</v>
      </c>
      <c r="C48" s="10" t="s">
        <v>169</v>
      </c>
      <c r="D48" s="10" t="s">
        <v>129</v>
      </c>
      <c r="E48" s="29">
        <v>39339</v>
      </c>
      <c r="F48" s="30" t="s">
        <v>39</v>
      </c>
      <c r="G48" s="10" t="s">
        <v>40</v>
      </c>
      <c r="H48" s="10" t="s">
        <v>41</v>
      </c>
      <c r="I48" s="30">
        <v>40</v>
      </c>
      <c r="J48" s="37">
        <v>24</v>
      </c>
      <c r="K48" s="38">
        <f t="shared" si="0"/>
        <v>960</v>
      </c>
    </row>
    <row r="49" spans="2:11" x14ac:dyDescent="0.2">
      <c r="B49" s="21" t="s">
        <v>171</v>
      </c>
      <c r="C49" s="6" t="s">
        <v>172</v>
      </c>
      <c r="D49" s="6" t="s">
        <v>132</v>
      </c>
      <c r="E49" s="27">
        <v>39339</v>
      </c>
      <c r="F49" s="28" t="s">
        <v>15</v>
      </c>
      <c r="G49" s="6" t="s">
        <v>16</v>
      </c>
      <c r="H49" s="6" t="s">
        <v>45</v>
      </c>
      <c r="I49" s="28">
        <v>40</v>
      </c>
      <c r="J49" s="35">
        <v>23.25</v>
      </c>
      <c r="K49" s="36">
        <f t="shared" si="0"/>
        <v>930</v>
      </c>
    </row>
    <row r="50" spans="2:11" x14ac:dyDescent="0.2">
      <c r="B50" s="22" t="s">
        <v>174</v>
      </c>
      <c r="C50" s="10" t="s">
        <v>175</v>
      </c>
      <c r="D50" s="10" t="s">
        <v>271</v>
      </c>
      <c r="E50" s="29">
        <v>39375</v>
      </c>
      <c r="F50" s="30" t="s">
        <v>21</v>
      </c>
      <c r="G50" s="10" t="s">
        <v>22</v>
      </c>
      <c r="H50" s="10" t="s">
        <v>49</v>
      </c>
      <c r="I50" s="30">
        <v>32</v>
      </c>
      <c r="J50" s="37">
        <v>17</v>
      </c>
      <c r="K50" s="38">
        <f t="shared" si="0"/>
        <v>544</v>
      </c>
    </row>
    <row r="51" spans="2:11" x14ac:dyDescent="0.2">
      <c r="B51" s="21" t="s">
        <v>177</v>
      </c>
      <c r="C51" s="6" t="s">
        <v>178</v>
      </c>
      <c r="D51" s="6" t="s">
        <v>97</v>
      </c>
      <c r="E51" s="27">
        <v>39375</v>
      </c>
      <c r="F51" s="28" t="s">
        <v>27</v>
      </c>
      <c r="G51" s="6" t="s">
        <v>28</v>
      </c>
      <c r="H51" s="6" t="s">
        <v>17</v>
      </c>
      <c r="I51" s="28">
        <v>40</v>
      </c>
      <c r="J51" s="35">
        <v>18.350000000000001</v>
      </c>
      <c r="K51" s="36">
        <f t="shared" si="0"/>
        <v>734</v>
      </c>
    </row>
    <row r="52" spans="2:11" x14ac:dyDescent="0.2">
      <c r="B52" s="22" t="s">
        <v>180</v>
      </c>
      <c r="C52" s="10" t="s">
        <v>181</v>
      </c>
      <c r="D52" s="10" t="s">
        <v>144</v>
      </c>
      <c r="E52" s="29">
        <v>39390</v>
      </c>
      <c r="F52" s="30" t="s">
        <v>33</v>
      </c>
      <c r="G52" s="10" t="s">
        <v>34</v>
      </c>
      <c r="H52" s="10" t="s">
        <v>23</v>
      </c>
      <c r="I52" s="30">
        <v>40</v>
      </c>
      <c r="J52" s="37">
        <v>23</v>
      </c>
      <c r="K52" s="38">
        <f t="shared" si="0"/>
        <v>920</v>
      </c>
    </row>
    <row r="53" spans="2:11" x14ac:dyDescent="0.2">
      <c r="B53" s="21" t="s">
        <v>183</v>
      </c>
      <c r="C53" s="6" t="s">
        <v>184</v>
      </c>
      <c r="D53" s="6" t="s">
        <v>271</v>
      </c>
      <c r="E53" s="27">
        <v>39390</v>
      </c>
      <c r="F53" s="28" t="s">
        <v>33</v>
      </c>
      <c r="G53" s="6" t="s">
        <v>34</v>
      </c>
      <c r="H53" s="6" t="s">
        <v>29</v>
      </c>
      <c r="I53" s="28">
        <v>34</v>
      </c>
      <c r="J53" s="35">
        <v>14.25</v>
      </c>
      <c r="K53" s="36">
        <f t="shared" si="0"/>
        <v>484.5</v>
      </c>
    </row>
    <row r="54" spans="2:11" x14ac:dyDescent="0.2">
      <c r="B54" s="22" t="s">
        <v>188</v>
      </c>
      <c r="C54" s="10" t="s">
        <v>189</v>
      </c>
      <c r="D54" s="10" t="s">
        <v>156</v>
      </c>
      <c r="E54" s="29">
        <v>39393</v>
      </c>
      <c r="F54" s="30" t="s">
        <v>15</v>
      </c>
      <c r="G54" s="10" t="s">
        <v>16</v>
      </c>
      <c r="H54" s="10" t="s">
        <v>35</v>
      </c>
      <c r="I54" s="30">
        <v>40</v>
      </c>
      <c r="J54" s="37">
        <v>15</v>
      </c>
      <c r="K54" s="38">
        <f t="shared" si="0"/>
        <v>600</v>
      </c>
    </row>
    <row r="55" spans="2:11" x14ac:dyDescent="0.2">
      <c r="B55" s="21" t="s">
        <v>194</v>
      </c>
      <c r="C55" s="6" t="s">
        <v>195</v>
      </c>
      <c r="D55" s="6" t="s">
        <v>162</v>
      </c>
      <c r="E55" s="27">
        <v>39393</v>
      </c>
      <c r="F55" s="28" t="s">
        <v>21</v>
      </c>
      <c r="G55" s="6" t="s">
        <v>22</v>
      </c>
      <c r="H55" s="6" t="s">
        <v>41</v>
      </c>
      <c r="I55" s="28">
        <v>40</v>
      </c>
      <c r="J55" s="35">
        <v>22</v>
      </c>
      <c r="K55" s="36">
        <f t="shared" si="0"/>
        <v>880</v>
      </c>
    </row>
    <row r="56" spans="2:11" x14ac:dyDescent="0.2">
      <c r="B56" s="22" t="s">
        <v>196</v>
      </c>
      <c r="C56" s="10" t="s">
        <v>197</v>
      </c>
      <c r="D56" s="10" t="s">
        <v>159</v>
      </c>
      <c r="E56" s="29">
        <v>39411</v>
      </c>
      <c r="F56" s="30" t="s">
        <v>27</v>
      </c>
      <c r="G56" s="10" t="s">
        <v>28</v>
      </c>
      <c r="H56" s="10" t="s">
        <v>45</v>
      </c>
      <c r="I56" s="30">
        <v>40</v>
      </c>
      <c r="J56" s="37">
        <v>21</v>
      </c>
      <c r="K56" s="38">
        <f t="shared" si="0"/>
        <v>840</v>
      </c>
    </row>
    <row r="57" spans="2:11" x14ac:dyDescent="0.2">
      <c r="B57" s="21" t="s">
        <v>199</v>
      </c>
      <c r="C57" s="6" t="s">
        <v>200</v>
      </c>
      <c r="D57" s="6" t="s">
        <v>288</v>
      </c>
      <c r="E57" s="27">
        <v>39411</v>
      </c>
      <c r="F57" s="28" t="s">
        <v>33</v>
      </c>
      <c r="G57" s="6" t="s">
        <v>34</v>
      </c>
      <c r="H57" s="6" t="s">
        <v>49</v>
      </c>
      <c r="I57" s="28">
        <v>40</v>
      </c>
      <c r="J57" s="35">
        <v>24</v>
      </c>
      <c r="K57" s="36">
        <f t="shared" si="0"/>
        <v>960</v>
      </c>
    </row>
    <row r="58" spans="2:11" x14ac:dyDescent="0.2">
      <c r="B58" s="22" t="s">
        <v>203</v>
      </c>
      <c r="C58" s="10" t="s">
        <v>204</v>
      </c>
      <c r="D58" s="10" t="s">
        <v>289</v>
      </c>
      <c r="E58" s="29">
        <v>39526</v>
      </c>
      <c r="F58" s="30" t="s">
        <v>39</v>
      </c>
      <c r="G58" s="10" t="s">
        <v>40</v>
      </c>
      <c r="H58" s="10" t="s">
        <v>17</v>
      </c>
      <c r="I58" s="30">
        <v>32</v>
      </c>
      <c r="J58" s="37">
        <v>23.25</v>
      </c>
      <c r="K58" s="38">
        <f t="shared" si="0"/>
        <v>744</v>
      </c>
    </row>
    <row r="59" spans="2:11" x14ac:dyDescent="0.2">
      <c r="B59" s="21" t="s">
        <v>206</v>
      </c>
      <c r="C59" s="6" t="s">
        <v>207</v>
      </c>
      <c r="D59" s="6" t="s">
        <v>290</v>
      </c>
      <c r="E59" s="27">
        <v>39526</v>
      </c>
      <c r="F59" s="28" t="s">
        <v>15</v>
      </c>
      <c r="G59" s="6" t="s">
        <v>16</v>
      </c>
      <c r="H59" s="6" t="s">
        <v>23</v>
      </c>
      <c r="I59" s="28">
        <v>40</v>
      </c>
      <c r="J59" s="35">
        <v>17</v>
      </c>
      <c r="K59" s="36">
        <f t="shared" si="0"/>
        <v>680</v>
      </c>
    </row>
    <row r="60" spans="2:11" x14ac:dyDescent="0.2">
      <c r="B60" s="22" t="s">
        <v>206</v>
      </c>
      <c r="C60" s="10" t="s">
        <v>207</v>
      </c>
      <c r="D60" s="10" t="s">
        <v>291</v>
      </c>
      <c r="E60" s="29">
        <v>39561</v>
      </c>
      <c r="F60" s="30" t="s">
        <v>15</v>
      </c>
      <c r="G60" s="10" t="s">
        <v>16</v>
      </c>
      <c r="H60" s="10" t="s">
        <v>23</v>
      </c>
      <c r="I60" s="30">
        <v>40</v>
      </c>
      <c r="J60" s="37">
        <v>17</v>
      </c>
      <c r="K60" s="38">
        <f t="shared" si="0"/>
        <v>680</v>
      </c>
    </row>
    <row r="61" spans="2:11" x14ac:dyDescent="0.2">
      <c r="B61" s="21" t="s">
        <v>209</v>
      </c>
      <c r="C61" s="6" t="s">
        <v>210</v>
      </c>
      <c r="D61" s="6" t="s">
        <v>292</v>
      </c>
      <c r="E61" s="27">
        <v>39561</v>
      </c>
      <c r="F61" s="28" t="s">
        <v>15</v>
      </c>
      <c r="G61" s="6" t="s">
        <v>16</v>
      </c>
      <c r="H61" s="6" t="s">
        <v>29</v>
      </c>
      <c r="I61" s="28">
        <v>44</v>
      </c>
      <c r="J61" s="35">
        <v>18</v>
      </c>
      <c r="K61" s="36">
        <f t="shared" si="0"/>
        <v>792</v>
      </c>
    </row>
    <row r="62" spans="2:11" x14ac:dyDescent="0.2">
      <c r="B62" s="22" t="s">
        <v>209</v>
      </c>
      <c r="C62" s="10" t="s">
        <v>210</v>
      </c>
      <c r="D62" s="10" t="s">
        <v>293</v>
      </c>
      <c r="E62" s="29">
        <v>39561</v>
      </c>
      <c r="F62" s="30" t="s">
        <v>15</v>
      </c>
      <c r="G62" s="10" t="s">
        <v>16</v>
      </c>
      <c r="H62" s="10" t="s">
        <v>29</v>
      </c>
      <c r="I62" s="30">
        <v>40</v>
      </c>
      <c r="J62" s="37">
        <v>18</v>
      </c>
      <c r="K62" s="38">
        <f t="shared" si="0"/>
        <v>720</v>
      </c>
    </row>
    <row r="63" spans="2:11" x14ac:dyDescent="0.2">
      <c r="B63" s="21" t="s">
        <v>212</v>
      </c>
      <c r="C63" s="6" t="s">
        <v>213</v>
      </c>
      <c r="D63" s="6" t="s">
        <v>294</v>
      </c>
      <c r="E63" s="27">
        <v>39561</v>
      </c>
      <c r="F63" s="28" t="s">
        <v>27</v>
      </c>
      <c r="G63" s="6" t="s">
        <v>28</v>
      </c>
      <c r="H63" s="6" t="s">
        <v>35</v>
      </c>
      <c r="I63" s="28">
        <v>36</v>
      </c>
      <c r="J63" s="35">
        <v>23.25</v>
      </c>
      <c r="K63" s="36">
        <f t="shared" si="0"/>
        <v>837</v>
      </c>
    </row>
    <row r="64" spans="2:11" x14ac:dyDescent="0.2">
      <c r="B64" s="22" t="s">
        <v>212</v>
      </c>
      <c r="C64" s="10" t="s">
        <v>213</v>
      </c>
      <c r="D64" s="10" t="s">
        <v>295</v>
      </c>
      <c r="E64" s="29">
        <v>39561</v>
      </c>
      <c r="F64" s="30" t="s">
        <v>27</v>
      </c>
      <c r="G64" s="10" t="s">
        <v>28</v>
      </c>
      <c r="H64" s="10" t="s">
        <v>35</v>
      </c>
      <c r="I64" s="30">
        <v>36</v>
      </c>
      <c r="J64" s="37">
        <v>23.25</v>
      </c>
      <c r="K64" s="38">
        <f t="shared" si="0"/>
        <v>837</v>
      </c>
    </row>
    <row r="65" spans="2:11" x14ac:dyDescent="0.2">
      <c r="B65" s="21" t="s">
        <v>215</v>
      </c>
      <c r="C65" s="6" t="s">
        <v>216</v>
      </c>
      <c r="D65" s="6" t="s">
        <v>296</v>
      </c>
      <c r="E65" s="27">
        <v>39561</v>
      </c>
      <c r="F65" s="28" t="s">
        <v>33</v>
      </c>
      <c r="G65" s="6" t="s">
        <v>34</v>
      </c>
      <c r="H65" s="6" t="s">
        <v>41</v>
      </c>
      <c r="I65" s="28">
        <v>40</v>
      </c>
      <c r="J65" s="35">
        <v>14</v>
      </c>
      <c r="K65" s="36">
        <f t="shared" si="0"/>
        <v>560</v>
      </c>
    </row>
    <row r="66" spans="2:11" x14ac:dyDescent="0.2">
      <c r="B66" s="22" t="s">
        <v>215</v>
      </c>
      <c r="C66" s="10" t="s">
        <v>216</v>
      </c>
      <c r="D66" s="10" t="s">
        <v>164</v>
      </c>
      <c r="E66" s="29">
        <v>39579</v>
      </c>
      <c r="F66" s="30" t="s">
        <v>33</v>
      </c>
      <c r="G66" s="10" t="s">
        <v>34</v>
      </c>
      <c r="H66" s="10" t="s">
        <v>41</v>
      </c>
      <c r="I66" s="30">
        <v>40</v>
      </c>
      <c r="J66" s="37">
        <v>14</v>
      </c>
      <c r="K66" s="38">
        <f t="shared" si="0"/>
        <v>560</v>
      </c>
    </row>
    <row r="67" spans="2:11" x14ac:dyDescent="0.2">
      <c r="B67" s="21" t="s">
        <v>218</v>
      </c>
      <c r="C67" s="6" t="s">
        <v>219</v>
      </c>
      <c r="D67" s="6" t="s">
        <v>297</v>
      </c>
      <c r="E67" s="27">
        <v>39579</v>
      </c>
      <c r="F67" s="28" t="s">
        <v>39</v>
      </c>
      <c r="G67" s="6" t="s">
        <v>40</v>
      </c>
      <c r="H67" s="6" t="s">
        <v>45</v>
      </c>
      <c r="I67" s="28">
        <v>40</v>
      </c>
      <c r="J67" s="35">
        <v>15.35</v>
      </c>
      <c r="K67" s="36">
        <f t="shared" si="0"/>
        <v>614</v>
      </c>
    </row>
    <row r="68" spans="2:11" x14ac:dyDescent="0.2">
      <c r="B68" s="22" t="s">
        <v>218</v>
      </c>
      <c r="C68" s="10" t="s">
        <v>219</v>
      </c>
      <c r="D68" s="10" t="s">
        <v>170</v>
      </c>
      <c r="E68" s="29">
        <v>39579</v>
      </c>
      <c r="F68" s="30" t="s">
        <v>39</v>
      </c>
      <c r="G68" s="10" t="s">
        <v>40</v>
      </c>
      <c r="H68" s="10" t="s">
        <v>45</v>
      </c>
      <c r="I68" s="30">
        <v>40</v>
      </c>
      <c r="J68" s="37">
        <v>15.35</v>
      </c>
      <c r="K68" s="38">
        <f t="shared" si="0"/>
        <v>614</v>
      </c>
    </row>
    <row r="69" spans="2:11" x14ac:dyDescent="0.2">
      <c r="B69" s="21" t="s">
        <v>221</v>
      </c>
      <c r="C69" s="6" t="s">
        <v>222</v>
      </c>
      <c r="D69" s="6" t="s">
        <v>298</v>
      </c>
      <c r="E69" s="27">
        <v>39579</v>
      </c>
      <c r="F69" s="28" t="s">
        <v>15</v>
      </c>
      <c r="G69" s="6" t="s">
        <v>16</v>
      </c>
      <c r="H69" s="6" t="s">
        <v>49</v>
      </c>
      <c r="I69" s="28">
        <v>40</v>
      </c>
      <c r="J69" s="35">
        <v>22</v>
      </c>
      <c r="K69" s="36">
        <f t="shared" si="0"/>
        <v>880</v>
      </c>
    </row>
    <row r="70" spans="2:11" x14ac:dyDescent="0.2">
      <c r="B70" s="22" t="s">
        <v>224</v>
      </c>
      <c r="C70" s="10" t="s">
        <v>225</v>
      </c>
      <c r="D70" s="10" t="s">
        <v>176</v>
      </c>
      <c r="E70" s="29">
        <v>39579</v>
      </c>
      <c r="F70" s="30" t="s">
        <v>21</v>
      </c>
      <c r="G70" s="10" t="s">
        <v>22</v>
      </c>
      <c r="H70" s="10" t="s">
        <v>17</v>
      </c>
      <c r="I70" s="30">
        <v>40</v>
      </c>
      <c r="J70" s="37">
        <v>21.8</v>
      </c>
      <c r="K70" s="38">
        <f t="shared" si="0"/>
        <v>872</v>
      </c>
    </row>
    <row r="71" spans="2:11" x14ac:dyDescent="0.2">
      <c r="B71" s="21" t="s">
        <v>227</v>
      </c>
      <c r="C71" s="6" t="s">
        <v>228</v>
      </c>
      <c r="D71" s="6" t="s">
        <v>299</v>
      </c>
      <c r="E71" s="27">
        <v>39579</v>
      </c>
      <c r="F71" s="28" t="s">
        <v>27</v>
      </c>
      <c r="G71" s="6" t="s">
        <v>28</v>
      </c>
      <c r="H71" s="6" t="s">
        <v>23</v>
      </c>
      <c r="I71" s="28">
        <v>31</v>
      </c>
      <c r="J71" s="35">
        <v>24</v>
      </c>
      <c r="K71" s="36">
        <f t="shared" si="0"/>
        <v>744</v>
      </c>
    </row>
    <row r="72" spans="2:11" x14ac:dyDescent="0.2">
      <c r="B72" s="22" t="s">
        <v>230</v>
      </c>
      <c r="C72" s="10" t="s">
        <v>231</v>
      </c>
      <c r="D72" s="10" t="s">
        <v>300</v>
      </c>
      <c r="E72" s="29">
        <v>39597</v>
      </c>
      <c r="F72" s="30" t="s">
        <v>33</v>
      </c>
      <c r="G72" s="10" t="s">
        <v>34</v>
      </c>
      <c r="H72" s="10" t="s">
        <v>29</v>
      </c>
      <c r="I72" s="30">
        <v>40</v>
      </c>
      <c r="J72" s="37">
        <v>23.35</v>
      </c>
      <c r="K72" s="38">
        <f t="shared" si="0"/>
        <v>934</v>
      </c>
    </row>
    <row r="73" spans="2:11" x14ac:dyDescent="0.2">
      <c r="B73" s="21" t="s">
        <v>233</v>
      </c>
      <c r="C73" s="6" t="s">
        <v>219</v>
      </c>
      <c r="D73" s="6" t="s">
        <v>301</v>
      </c>
      <c r="E73" s="27">
        <v>39597</v>
      </c>
      <c r="F73" s="28" t="s">
        <v>39</v>
      </c>
      <c r="G73" s="6" t="s">
        <v>40</v>
      </c>
      <c r="H73" s="6" t="s">
        <v>35</v>
      </c>
      <c r="I73" s="28">
        <v>36</v>
      </c>
      <c r="J73" s="35">
        <v>17</v>
      </c>
      <c r="K73" s="36">
        <f t="shared" ref="K73:K136" si="1">I73*J73</f>
        <v>612</v>
      </c>
    </row>
    <row r="74" spans="2:11" x14ac:dyDescent="0.2">
      <c r="B74" s="22" t="s">
        <v>235</v>
      </c>
      <c r="C74" s="10" t="s">
        <v>169</v>
      </c>
      <c r="D74" s="10" t="s">
        <v>190</v>
      </c>
      <c r="E74" s="29">
        <v>39615</v>
      </c>
      <c r="F74" s="30" t="s">
        <v>15</v>
      </c>
      <c r="G74" s="10" t="s">
        <v>16</v>
      </c>
      <c r="H74" s="10" t="s">
        <v>41</v>
      </c>
      <c r="I74" s="30">
        <v>39</v>
      </c>
      <c r="J74" s="37">
        <v>18.350000000000001</v>
      </c>
      <c r="K74" s="38">
        <f t="shared" si="1"/>
        <v>715.65000000000009</v>
      </c>
    </row>
    <row r="75" spans="2:11" x14ac:dyDescent="0.2">
      <c r="B75" s="21" t="s">
        <v>237</v>
      </c>
      <c r="C75" s="6" t="s">
        <v>238</v>
      </c>
      <c r="D75" s="6" t="s">
        <v>302</v>
      </c>
      <c r="E75" s="27">
        <v>39615</v>
      </c>
      <c r="F75" s="28" t="s">
        <v>21</v>
      </c>
      <c r="G75" s="6" t="s">
        <v>22</v>
      </c>
      <c r="H75" s="6" t="s">
        <v>45</v>
      </c>
      <c r="I75" s="28">
        <v>40</v>
      </c>
      <c r="J75" s="35">
        <v>23</v>
      </c>
      <c r="K75" s="36">
        <f t="shared" si="1"/>
        <v>920</v>
      </c>
    </row>
    <row r="76" spans="2:11" x14ac:dyDescent="0.2">
      <c r="B76" s="22" t="s">
        <v>240</v>
      </c>
      <c r="C76" s="10" t="s">
        <v>241</v>
      </c>
      <c r="D76" s="10" t="s">
        <v>303</v>
      </c>
      <c r="E76" s="29">
        <v>39615</v>
      </c>
      <c r="F76" s="30" t="s">
        <v>27</v>
      </c>
      <c r="G76" s="10" t="s">
        <v>28</v>
      </c>
      <c r="H76" s="10" t="s">
        <v>49</v>
      </c>
      <c r="I76" s="30">
        <v>40</v>
      </c>
      <c r="J76" s="37">
        <v>14.25</v>
      </c>
      <c r="K76" s="38">
        <f t="shared" si="1"/>
        <v>570</v>
      </c>
    </row>
    <row r="77" spans="2:11" x14ac:dyDescent="0.2">
      <c r="B77" s="21" t="s">
        <v>244</v>
      </c>
      <c r="C77" s="6" t="s">
        <v>245</v>
      </c>
      <c r="D77" s="6" t="s">
        <v>201</v>
      </c>
      <c r="E77" s="27">
        <v>39615</v>
      </c>
      <c r="F77" s="28" t="s">
        <v>33</v>
      </c>
      <c r="G77" s="6" t="s">
        <v>34</v>
      </c>
      <c r="H77" s="6" t="s">
        <v>17</v>
      </c>
      <c r="I77" s="28">
        <v>40</v>
      </c>
      <c r="J77" s="35">
        <v>15.5</v>
      </c>
      <c r="K77" s="36">
        <f t="shared" si="1"/>
        <v>620</v>
      </c>
    </row>
    <row r="78" spans="2:11" x14ac:dyDescent="0.2">
      <c r="B78" s="22" t="s">
        <v>247</v>
      </c>
      <c r="C78" s="10" t="s">
        <v>78</v>
      </c>
      <c r="D78" s="10" t="s">
        <v>205</v>
      </c>
      <c r="E78" s="29">
        <v>39633</v>
      </c>
      <c r="F78" s="30" t="s">
        <v>39</v>
      </c>
      <c r="G78" s="10" t="s">
        <v>40</v>
      </c>
      <c r="H78" s="10" t="s">
        <v>23</v>
      </c>
      <c r="I78" s="30">
        <v>40</v>
      </c>
      <c r="J78" s="37">
        <v>22</v>
      </c>
      <c r="K78" s="38">
        <f t="shared" si="1"/>
        <v>880</v>
      </c>
    </row>
    <row r="79" spans="2:11" x14ac:dyDescent="0.2">
      <c r="B79" s="21" t="s">
        <v>249</v>
      </c>
      <c r="C79" s="6" t="s">
        <v>250</v>
      </c>
      <c r="D79" s="6" t="s">
        <v>304</v>
      </c>
      <c r="E79" s="27">
        <v>39633</v>
      </c>
      <c r="F79" s="28" t="s">
        <v>15</v>
      </c>
      <c r="G79" s="6" t="s">
        <v>16</v>
      </c>
      <c r="H79" s="6" t="s">
        <v>29</v>
      </c>
      <c r="I79" s="28">
        <v>36</v>
      </c>
      <c r="J79" s="35">
        <v>21.25</v>
      </c>
      <c r="K79" s="36">
        <f t="shared" si="1"/>
        <v>765</v>
      </c>
    </row>
    <row r="80" spans="2:11" x14ac:dyDescent="0.2">
      <c r="B80" s="22" t="s">
        <v>252</v>
      </c>
      <c r="C80" s="10" t="s">
        <v>253</v>
      </c>
      <c r="D80" s="10" t="s">
        <v>208</v>
      </c>
      <c r="E80" s="29">
        <v>39651</v>
      </c>
      <c r="F80" s="30" t="s">
        <v>21</v>
      </c>
      <c r="G80" s="10" t="s">
        <v>22</v>
      </c>
      <c r="H80" s="10" t="s">
        <v>35</v>
      </c>
      <c r="I80" s="30">
        <v>32</v>
      </c>
      <c r="J80" s="37">
        <v>24</v>
      </c>
      <c r="K80" s="38">
        <f t="shared" si="1"/>
        <v>768</v>
      </c>
    </row>
    <row r="81" spans="2:11" x14ac:dyDescent="0.2">
      <c r="B81" s="21" t="s">
        <v>257</v>
      </c>
      <c r="C81" s="6" t="s">
        <v>258</v>
      </c>
      <c r="D81" s="6" t="s">
        <v>305</v>
      </c>
      <c r="E81" s="27">
        <v>39651</v>
      </c>
      <c r="F81" s="28" t="s">
        <v>27</v>
      </c>
      <c r="G81" s="6" t="s">
        <v>28</v>
      </c>
      <c r="H81" s="6" t="s">
        <v>41</v>
      </c>
      <c r="I81" s="28">
        <v>40</v>
      </c>
      <c r="J81" s="35">
        <v>23.45</v>
      </c>
      <c r="K81" s="36">
        <f t="shared" si="1"/>
        <v>938</v>
      </c>
    </row>
    <row r="82" spans="2:11" x14ac:dyDescent="0.2">
      <c r="B82" s="22" t="s">
        <v>262</v>
      </c>
      <c r="C82" s="10" t="s">
        <v>263</v>
      </c>
      <c r="D82" s="10" t="s">
        <v>211</v>
      </c>
      <c r="E82" s="29">
        <v>39669</v>
      </c>
      <c r="F82" s="30" t="s">
        <v>33</v>
      </c>
      <c r="G82" s="10" t="s">
        <v>34</v>
      </c>
      <c r="H82" s="10" t="s">
        <v>45</v>
      </c>
      <c r="I82" s="30">
        <v>40</v>
      </c>
      <c r="J82" s="37">
        <v>17.25</v>
      </c>
      <c r="K82" s="38">
        <f t="shared" si="1"/>
        <v>690</v>
      </c>
    </row>
    <row r="83" spans="2:11" x14ac:dyDescent="0.2">
      <c r="B83" s="21" t="s">
        <v>260</v>
      </c>
      <c r="C83" s="6" t="s">
        <v>89</v>
      </c>
      <c r="D83" s="6" t="s">
        <v>278</v>
      </c>
      <c r="E83" s="27">
        <v>39669</v>
      </c>
      <c r="F83" s="28" t="s">
        <v>39</v>
      </c>
      <c r="G83" s="6" t="s">
        <v>40</v>
      </c>
      <c r="H83" s="6" t="s">
        <v>49</v>
      </c>
      <c r="I83" s="28">
        <v>40</v>
      </c>
      <c r="J83" s="35">
        <v>18</v>
      </c>
      <c r="K83" s="36">
        <f t="shared" si="1"/>
        <v>720</v>
      </c>
    </row>
    <row r="84" spans="2:11" x14ac:dyDescent="0.2">
      <c r="B84" s="22" t="s">
        <v>264</v>
      </c>
      <c r="C84" s="10" t="s">
        <v>265</v>
      </c>
      <c r="D84" s="10" t="s">
        <v>306</v>
      </c>
      <c r="E84" s="29">
        <v>39669</v>
      </c>
      <c r="F84" s="30" t="s">
        <v>15</v>
      </c>
      <c r="G84" s="10" t="s">
        <v>16</v>
      </c>
      <c r="H84" s="10" t="s">
        <v>17</v>
      </c>
      <c r="I84" s="30">
        <v>45</v>
      </c>
      <c r="J84" s="37">
        <v>23</v>
      </c>
      <c r="K84" s="38">
        <f t="shared" si="1"/>
        <v>1035</v>
      </c>
    </row>
    <row r="85" spans="2:11" x14ac:dyDescent="0.2">
      <c r="B85" s="21" t="s">
        <v>86</v>
      </c>
      <c r="C85" s="6" t="s">
        <v>81</v>
      </c>
      <c r="D85" s="6" t="s">
        <v>217</v>
      </c>
      <c r="E85" s="27">
        <v>39669</v>
      </c>
      <c r="F85" s="28" t="s">
        <v>27</v>
      </c>
      <c r="G85" s="6" t="s">
        <v>28</v>
      </c>
      <c r="H85" s="6" t="s">
        <v>35</v>
      </c>
      <c r="I85" s="28">
        <v>31</v>
      </c>
      <c r="J85" s="35">
        <v>14</v>
      </c>
      <c r="K85" s="36">
        <f t="shared" si="1"/>
        <v>434</v>
      </c>
    </row>
    <row r="86" spans="2:11" x14ac:dyDescent="0.2">
      <c r="B86" s="22" t="s">
        <v>202</v>
      </c>
      <c r="C86" s="10" t="s">
        <v>84</v>
      </c>
      <c r="D86" s="10" t="s">
        <v>307</v>
      </c>
      <c r="E86" s="29">
        <v>39705</v>
      </c>
      <c r="F86" s="30" t="s">
        <v>33</v>
      </c>
      <c r="G86" s="10" t="s">
        <v>34</v>
      </c>
      <c r="H86" s="10" t="s">
        <v>41</v>
      </c>
      <c r="I86" s="30">
        <v>40</v>
      </c>
      <c r="J86" s="37">
        <v>15</v>
      </c>
      <c r="K86" s="38">
        <f t="shared" si="1"/>
        <v>600</v>
      </c>
    </row>
    <row r="87" spans="2:11" x14ac:dyDescent="0.2">
      <c r="B87" s="21" t="s">
        <v>243</v>
      </c>
      <c r="C87" s="6" t="s">
        <v>89</v>
      </c>
      <c r="D87" s="6" t="s">
        <v>308</v>
      </c>
      <c r="E87" s="27">
        <v>39705</v>
      </c>
      <c r="F87" s="28" t="s">
        <v>39</v>
      </c>
      <c r="G87" s="6" t="s">
        <v>40</v>
      </c>
      <c r="H87" s="6" t="s">
        <v>45</v>
      </c>
      <c r="I87" s="28">
        <v>40</v>
      </c>
      <c r="J87" s="35">
        <v>22.25</v>
      </c>
      <c r="K87" s="36">
        <f t="shared" si="1"/>
        <v>890</v>
      </c>
    </row>
    <row r="88" spans="2:11" x14ac:dyDescent="0.2">
      <c r="B88" s="22" t="s">
        <v>94</v>
      </c>
      <c r="C88" s="10" t="s">
        <v>92</v>
      </c>
      <c r="D88" s="10" t="s">
        <v>309</v>
      </c>
      <c r="E88" s="29">
        <v>39723</v>
      </c>
      <c r="F88" s="30" t="s">
        <v>15</v>
      </c>
      <c r="G88" s="10" t="s">
        <v>16</v>
      </c>
      <c r="H88" s="10" t="s">
        <v>49</v>
      </c>
      <c r="I88" s="30">
        <v>38</v>
      </c>
      <c r="J88" s="37">
        <v>21</v>
      </c>
      <c r="K88" s="38">
        <f t="shared" si="1"/>
        <v>798</v>
      </c>
    </row>
    <row r="89" spans="2:11" x14ac:dyDescent="0.2">
      <c r="B89" s="21" t="s">
        <v>101</v>
      </c>
      <c r="C89" s="6" t="s">
        <v>102</v>
      </c>
      <c r="D89" s="6" t="s">
        <v>223</v>
      </c>
      <c r="E89" s="27">
        <v>39723</v>
      </c>
      <c r="F89" s="28" t="s">
        <v>21</v>
      </c>
      <c r="G89" s="6" t="s">
        <v>22</v>
      </c>
      <c r="H89" s="6" t="s">
        <v>17</v>
      </c>
      <c r="I89" s="28">
        <v>40</v>
      </c>
      <c r="J89" s="35">
        <v>24.75</v>
      </c>
      <c r="K89" s="36">
        <f t="shared" si="1"/>
        <v>990</v>
      </c>
    </row>
    <row r="90" spans="2:11" x14ac:dyDescent="0.2">
      <c r="B90" s="22" t="s">
        <v>106</v>
      </c>
      <c r="C90" s="10" t="s">
        <v>99</v>
      </c>
      <c r="D90" s="10" t="s">
        <v>226</v>
      </c>
      <c r="E90" s="29">
        <v>39756</v>
      </c>
      <c r="F90" s="30" t="s">
        <v>27</v>
      </c>
      <c r="G90" s="10" t="s">
        <v>28</v>
      </c>
      <c r="H90" s="10" t="s">
        <v>23</v>
      </c>
      <c r="I90" s="30">
        <v>40</v>
      </c>
      <c r="J90" s="37">
        <v>23</v>
      </c>
      <c r="K90" s="38">
        <f t="shared" si="1"/>
        <v>920</v>
      </c>
    </row>
    <row r="91" spans="2:11" x14ac:dyDescent="0.2">
      <c r="B91" s="21" t="s">
        <v>113</v>
      </c>
      <c r="C91" s="6" t="s">
        <v>108</v>
      </c>
      <c r="D91" s="6" t="s">
        <v>310</v>
      </c>
      <c r="E91" s="27">
        <v>39756</v>
      </c>
      <c r="F91" s="28" t="s">
        <v>33</v>
      </c>
      <c r="G91" s="6" t="s">
        <v>34</v>
      </c>
      <c r="H91" s="6" t="s">
        <v>29</v>
      </c>
      <c r="I91" s="28">
        <v>40</v>
      </c>
      <c r="J91" s="35">
        <v>17</v>
      </c>
      <c r="K91" s="36">
        <f t="shared" si="1"/>
        <v>680</v>
      </c>
    </row>
    <row r="92" spans="2:11" x14ac:dyDescent="0.2">
      <c r="B92" s="22" t="s">
        <v>133</v>
      </c>
      <c r="C92" s="10" t="s">
        <v>134</v>
      </c>
      <c r="D92" s="10" t="s">
        <v>284</v>
      </c>
      <c r="E92" s="29">
        <v>39759</v>
      </c>
      <c r="F92" s="30" t="s">
        <v>39</v>
      </c>
      <c r="G92" s="10" t="s">
        <v>40</v>
      </c>
      <c r="H92" s="10" t="s">
        <v>35</v>
      </c>
      <c r="I92" s="30">
        <v>40</v>
      </c>
      <c r="J92" s="37">
        <v>18</v>
      </c>
      <c r="K92" s="38">
        <f t="shared" si="1"/>
        <v>720</v>
      </c>
    </row>
    <row r="93" spans="2:11" x14ac:dyDescent="0.2">
      <c r="B93" s="21" t="s">
        <v>153</v>
      </c>
      <c r="C93" s="6" t="s">
        <v>25</v>
      </c>
      <c r="D93" s="6" t="s">
        <v>234</v>
      </c>
      <c r="E93" s="27">
        <v>39759</v>
      </c>
      <c r="F93" s="28" t="s">
        <v>15</v>
      </c>
      <c r="G93" s="6" t="s">
        <v>16</v>
      </c>
      <c r="H93" s="6" t="s">
        <v>41</v>
      </c>
      <c r="I93" s="28">
        <v>35</v>
      </c>
      <c r="J93" s="35">
        <v>23</v>
      </c>
      <c r="K93" s="36">
        <f t="shared" si="1"/>
        <v>805</v>
      </c>
    </row>
    <row r="94" spans="2:11" x14ac:dyDescent="0.2">
      <c r="B94" s="22" t="s">
        <v>186</v>
      </c>
      <c r="C94" s="10" t="s">
        <v>117</v>
      </c>
      <c r="D94" s="10" t="s">
        <v>236</v>
      </c>
      <c r="E94" s="29">
        <v>39777</v>
      </c>
      <c r="F94" s="30" t="s">
        <v>21</v>
      </c>
      <c r="G94" s="10" t="s">
        <v>22</v>
      </c>
      <c r="H94" s="10" t="s">
        <v>45</v>
      </c>
      <c r="I94" s="30">
        <v>40</v>
      </c>
      <c r="J94" s="37">
        <v>14</v>
      </c>
      <c r="K94" s="38">
        <f t="shared" si="1"/>
        <v>560</v>
      </c>
    </row>
    <row r="95" spans="2:11" x14ac:dyDescent="0.2">
      <c r="B95" s="21" t="s">
        <v>267</v>
      </c>
      <c r="C95" s="6" t="s">
        <v>120</v>
      </c>
      <c r="D95" s="6" t="s">
        <v>239</v>
      </c>
      <c r="E95" s="27">
        <v>39777</v>
      </c>
      <c r="F95" s="28" t="s">
        <v>27</v>
      </c>
      <c r="G95" s="6" t="s">
        <v>28</v>
      </c>
      <c r="H95" s="6" t="s">
        <v>49</v>
      </c>
      <c r="I95" s="28">
        <v>40</v>
      </c>
      <c r="J95" s="35">
        <v>15.35</v>
      </c>
      <c r="K95" s="36">
        <f t="shared" si="1"/>
        <v>614</v>
      </c>
    </row>
    <row r="96" spans="2:11" x14ac:dyDescent="0.2">
      <c r="B96" s="22" t="s">
        <v>255</v>
      </c>
      <c r="C96" s="10" t="s">
        <v>123</v>
      </c>
      <c r="D96" s="10" t="s">
        <v>242</v>
      </c>
      <c r="E96" s="29">
        <v>39891</v>
      </c>
      <c r="F96" s="30" t="s">
        <v>33</v>
      </c>
      <c r="G96" s="10" t="s">
        <v>34</v>
      </c>
      <c r="H96" s="10" t="s">
        <v>17</v>
      </c>
      <c r="I96" s="30">
        <v>32</v>
      </c>
      <c r="J96" s="37">
        <v>22</v>
      </c>
      <c r="K96" s="38">
        <f t="shared" si="1"/>
        <v>704</v>
      </c>
    </row>
    <row r="97" spans="2:11" x14ac:dyDescent="0.2">
      <c r="B97" s="21" t="s">
        <v>128</v>
      </c>
      <c r="C97" s="6" t="s">
        <v>126</v>
      </c>
      <c r="D97" s="6" t="s">
        <v>246</v>
      </c>
      <c r="E97" s="27">
        <v>39891</v>
      </c>
      <c r="F97" s="28" t="s">
        <v>39</v>
      </c>
      <c r="G97" s="6" t="s">
        <v>40</v>
      </c>
      <c r="H97" s="6" t="s">
        <v>23</v>
      </c>
      <c r="I97" s="28">
        <v>40</v>
      </c>
      <c r="J97" s="35">
        <v>21</v>
      </c>
      <c r="K97" s="36">
        <f t="shared" si="1"/>
        <v>840</v>
      </c>
    </row>
    <row r="98" spans="2:11" x14ac:dyDescent="0.2">
      <c r="B98" s="22" t="s">
        <v>135</v>
      </c>
      <c r="C98" s="10" t="s">
        <v>136</v>
      </c>
      <c r="D98" s="10" t="s">
        <v>248</v>
      </c>
      <c r="E98" s="29">
        <v>39926</v>
      </c>
      <c r="F98" s="30" t="s">
        <v>15</v>
      </c>
      <c r="G98" s="10" t="s">
        <v>16</v>
      </c>
      <c r="H98" s="10" t="s">
        <v>29</v>
      </c>
      <c r="I98" s="30">
        <v>40</v>
      </c>
      <c r="J98" s="37">
        <v>24.45</v>
      </c>
      <c r="K98" s="38">
        <f t="shared" si="1"/>
        <v>978</v>
      </c>
    </row>
    <row r="99" spans="2:11" x14ac:dyDescent="0.2">
      <c r="B99" s="21" t="s">
        <v>272</v>
      </c>
      <c r="C99" s="6" t="s">
        <v>138</v>
      </c>
      <c r="D99" s="6" t="s">
        <v>251</v>
      </c>
      <c r="E99" s="27">
        <v>39926</v>
      </c>
      <c r="F99" s="28" t="s">
        <v>21</v>
      </c>
      <c r="G99" s="6" t="s">
        <v>22</v>
      </c>
      <c r="H99" s="6" t="s">
        <v>35</v>
      </c>
      <c r="I99" s="28">
        <v>40</v>
      </c>
      <c r="J99" s="35">
        <v>23</v>
      </c>
      <c r="K99" s="36">
        <f t="shared" si="1"/>
        <v>920</v>
      </c>
    </row>
    <row r="100" spans="2:11" x14ac:dyDescent="0.2">
      <c r="B100" s="22" t="s">
        <v>96</v>
      </c>
      <c r="C100" s="10" t="s">
        <v>63</v>
      </c>
      <c r="D100" s="10" t="s">
        <v>254</v>
      </c>
      <c r="E100" s="29">
        <v>39926</v>
      </c>
      <c r="F100" s="30" t="s">
        <v>27</v>
      </c>
      <c r="G100" s="10" t="s">
        <v>28</v>
      </c>
      <c r="H100" s="10" t="s">
        <v>41</v>
      </c>
      <c r="I100" s="30">
        <v>43</v>
      </c>
      <c r="J100" s="37">
        <v>17</v>
      </c>
      <c r="K100" s="38">
        <f t="shared" si="1"/>
        <v>731</v>
      </c>
    </row>
    <row r="101" spans="2:11" x14ac:dyDescent="0.2">
      <c r="B101" s="21" t="s">
        <v>145</v>
      </c>
      <c r="C101" s="6" t="s">
        <v>146</v>
      </c>
      <c r="D101" s="6" t="s">
        <v>259</v>
      </c>
      <c r="E101" s="27">
        <v>39926</v>
      </c>
      <c r="F101" s="28" t="s">
        <v>33</v>
      </c>
      <c r="G101" s="6" t="s">
        <v>34</v>
      </c>
      <c r="H101" s="6" t="s">
        <v>45</v>
      </c>
      <c r="I101" s="28">
        <v>32</v>
      </c>
      <c r="J101" s="35">
        <v>18.75</v>
      </c>
      <c r="K101" s="36">
        <f t="shared" si="1"/>
        <v>600</v>
      </c>
    </row>
    <row r="102" spans="2:11" x14ac:dyDescent="0.2">
      <c r="B102" s="22" t="s">
        <v>269</v>
      </c>
      <c r="C102" s="10" t="s">
        <v>270</v>
      </c>
      <c r="D102" s="10" t="s">
        <v>261</v>
      </c>
      <c r="E102" s="29">
        <v>39935</v>
      </c>
      <c r="F102" s="30" t="s">
        <v>39</v>
      </c>
      <c r="G102" s="10" t="s">
        <v>40</v>
      </c>
      <c r="H102" s="10" t="s">
        <v>49</v>
      </c>
      <c r="I102" s="30">
        <v>40</v>
      </c>
      <c r="J102" s="37">
        <v>23</v>
      </c>
      <c r="K102" s="38">
        <f t="shared" si="1"/>
        <v>920</v>
      </c>
    </row>
    <row r="103" spans="2:11" x14ac:dyDescent="0.2">
      <c r="B103" s="21" t="s">
        <v>155</v>
      </c>
      <c r="C103" s="6" t="s">
        <v>151</v>
      </c>
      <c r="D103" s="6" t="s">
        <v>261</v>
      </c>
      <c r="E103" s="27">
        <v>39935</v>
      </c>
      <c r="F103" s="28" t="s">
        <v>15</v>
      </c>
      <c r="G103" s="6" t="s">
        <v>16</v>
      </c>
      <c r="H103" s="6" t="s">
        <v>17</v>
      </c>
      <c r="I103" s="28">
        <v>40</v>
      </c>
      <c r="J103" s="35">
        <v>14</v>
      </c>
      <c r="K103" s="36">
        <f t="shared" si="1"/>
        <v>560</v>
      </c>
    </row>
    <row r="104" spans="2:11" x14ac:dyDescent="0.2">
      <c r="B104" s="22" t="s">
        <v>160</v>
      </c>
      <c r="C104" s="10" t="s">
        <v>161</v>
      </c>
      <c r="D104" s="10" t="s">
        <v>266</v>
      </c>
      <c r="E104" s="29">
        <v>39935</v>
      </c>
      <c r="F104" s="30" t="s">
        <v>21</v>
      </c>
      <c r="G104" s="10" t="s">
        <v>22</v>
      </c>
      <c r="H104" s="10" t="s">
        <v>23</v>
      </c>
      <c r="I104" s="30">
        <v>36</v>
      </c>
      <c r="J104" s="37">
        <v>15.45</v>
      </c>
      <c r="K104" s="38">
        <f t="shared" si="1"/>
        <v>556.19999999999993</v>
      </c>
    </row>
    <row r="105" spans="2:11" x14ac:dyDescent="0.2">
      <c r="B105" s="21" t="s">
        <v>157</v>
      </c>
      <c r="C105" s="6" t="s">
        <v>158</v>
      </c>
      <c r="D105" s="6" t="s">
        <v>87</v>
      </c>
      <c r="E105" s="27">
        <v>39935</v>
      </c>
      <c r="F105" s="28" t="s">
        <v>27</v>
      </c>
      <c r="G105" s="6" t="s">
        <v>28</v>
      </c>
      <c r="H105" s="6" t="s">
        <v>29</v>
      </c>
      <c r="I105" s="28">
        <v>40</v>
      </c>
      <c r="J105" s="35">
        <v>22</v>
      </c>
      <c r="K105" s="36">
        <f t="shared" si="1"/>
        <v>880</v>
      </c>
    </row>
    <row r="106" spans="2:11" x14ac:dyDescent="0.2">
      <c r="B106" s="22" t="s">
        <v>311</v>
      </c>
      <c r="C106" s="10" t="s">
        <v>312</v>
      </c>
      <c r="D106" s="10" t="s">
        <v>313</v>
      </c>
      <c r="E106" s="29">
        <v>39935</v>
      </c>
      <c r="F106" s="30" t="s">
        <v>15</v>
      </c>
      <c r="G106" s="10" t="s">
        <v>16</v>
      </c>
      <c r="H106" s="10" t="s">
        <v>17</v>
      </c>
      <c r="I106" s="30">
        <v>40</v>
      </c>
      <c r="J106" s="37">
        <v>15</v>
      </c>
      <c r="K106" s="38">
        <f t="shared" si="1"/>
        <v>600</v>
      </c>
    </row>
    <row r="107" spans="2:11" x14ac:dyDescent="0.2">
      <c r="B107" s="21" t="s">
        <v>314</v>
      </c>
      <c r="C107" s="6" t="s">
        <v>315</v>
      </c>
      <c r="D107" s="6" t="s">
        <v>242</v>
      </c>
      <c r="E107" s="27">
        <v>39935</v>
      </c>
      <c r="F107" s="28" t="s">
        <v>21</v>
      </c>
      <c r="G107" s="6" t="s">
        <v>22</v>
      </c>
      <c r="H107" s="6" t="s">
        <v>23</v>
      </c>
      <c r="I107" s="28">
        <v>41</v>
      </c>
      <c r="J107" s="35">
        <v>22.25</v>
      </c>
      <c r="K107" s="36">
        <f t="shared" si="1"/>
        <v>912.25</v>
      </c>
    </row>
    <row r="108" spans="2:11" x14ac:dyDescent="0.2">
      <c r="B108" s="22" t="s">
        <v>316</v>
      </c>
      <c r="C108" s="10" t="s">
        <v>317</v>
      </c>
      <c r="D108" s="10" t="s">
        <v>95</v>
      </c>
      <c r="E108" s="29">
        <v>39944</v>
      </c>
      <c r="F108" s="30" t="s">
        <v>27</v>
      </c>
      <c r="G108" s="10" t="s">
        <v>28</v>
      </c>
      <c r="H108" s="10" t="s">
        <v>29</v>
      </c>
      <c r="I108" s="30">
        <v>40</v>
      </c>
      <c r="J108" s="37">
        <v>21</v>
      </c>
      <c r="K108" s="38">
        <f t="shared" si="1"/>
        <v>840</v>
      </c>
    </row>
    <row r="109" spans="2:11" x14ac:dyDescent="0.2">
      <c r="B109" s="21" t="s">
        <v>318</v>
      </c>
      <c r="C109" s="6" t="s">
        <v>319</v>
      </c>
      <c r="D109" s="6" t="s">
        <v>100</v>
      </c>
      <c r="E109" s="27">
        <v>39944</v>
      </c>
      <c r="F109" s="28" t="s">
        <v>33</v>
      </c>
      <c r="G109" s="6" t="s">
        <v>34</v>
      </c>
      <c r="H109" s="6" t="s">
        <v>35</v>
      </c>
      <c r="I109" s="28">
        <v>40</v>
      </c>
      <c r="J109" s="35">
        <v>24</v>
      </c>
      <c r="K109" s="36">
        <f t="shared" si="1"/>
        <v>960</v>
      </c>
    </row>
    <row r="110" spans="2:11" x14ac:dyDescent="0.2">
      <c r="B110" s="22" t="s">
        <v>320</v>
      </c>
      <c r="C110" s="10" t="s">
        <v>0</v>
      </c>
      <c r="D110" s="10" t="s">
        <v>105</v>
      </c>
      <c r="E110" s="29">
        <v>39944</v>
      </c>
      <c r="F110" s="30" t="s">
        <v>39</v>
      </c>
      <c r="G110" s="10" t="s">
        <v>40</v>
      </c>
      <c r="H110" s="10" t="s">
        <v>41</v>
      </c>
      <c r="I110" s="30">
        <v>36</v>
      </c>
      <c r="J110" s="37">
        <v>23</v>
      </c>
      <c r="K110" s="38">
        <f t="shared" si="1"/>
        <v>828</v>
      </c>
    </row>
    <row r="111" spans="2:11" x14ac:dyDescent="0.2">
      <c r="B111" s="21" t="s">
        <v>321</v>
      </c>
      <c r="C111" s="6" t="s">
        <v>322</v>
      </c>
      <c r="D111" s="6" t="s">
        <v>112</v>
      </c>
      <c r="E111" s="27">
        <v>39944</v>
      </c>
      <c r="F111" s="28" t="s">
        <v>15</v>
      </c>
      <c r="G111" s="6" t="s">
        <v>16</v>
      </c>
      <c r="H111" s="6" t="s">
        <v>45</v>
      </c>
      <c r="I111" s="28">
        <v>40</v>
      </c>
      <c r="J111" s="35">
        <v>17</v>
      </c>
      <c r="K111" s="36">
        <f t="shared" si="1"/>
        <v>680</v>
      </c>
    </row>
    <row r="112" spans="2:11" x14ac:dyDescent="0.2">
      <c r="B112" s="22" t="s">
        <v>323</v>
      </c>
      <c r="C112" s="10" t="s">
        <v>324</v>
      </c>
      <c r="D112" s="10" t="s">
        <v>132</v>
      </c>
      <c r="E112" s="29">
        <v>39944</v>
      </c>
      <c r="F112" s="30" t="s">
        <v>21</v>
      </c>
      <c r="G112" s="10" t="s">
        <v>22</v>
      </c>
      <c r="H112" s="10" t="s">
        <v>49</v>
      </c>
      <c r="I112" s="30">
        <v>40</v>
      </c>
      <c r="J112" s="37">
        <v>18.5</v>
      </c>
      <c r="K112" s="38">
        <f t="shared" si="1"/>
        <v>740</v>
      </c>
    </row>
    <row r="113" spans="2:11" x14ac:dyDescent="0.2">
      <c r="B113" s="21" t="s">
        <v>325</v>
      </c>
      <c r="C113" s="6" t="s">
        <v>326</v>
      </c>
      <c r="D113" s="6" t="s">
        <v>154</v>
      </c>
      <c r="E113" s="27">
        <v>39944</v>
      </c>
      <c r="F113" s="28" t="s">
        <v>27</v>
      </c>
      <c r="G113" s="6" t="s">
        <v>28</v>
      </c>
      <c r="H113" s="6" t="s">
        <v>17</v>
      </c>
      <c r="I113" s="28">
        <v>33</v>
      </c>
      <c r="J113" s="35">
        <v>23</v>
      </c>
      <c r="K113" s="36">
        <f t="shared" si="1"/>
        <v>759</v>
      </c>
    </row>
    <row r="114" spans="2:11" x14ac:dyDescent="0.2">
      <c r="B114" s="22" t="s">
        <v>327</v>
      </c>
      <c r="C114" s="10" t="s">
        <v>25</v>
      </c>
      <c r="D114" s="10" t="s">
        <v>187</v>
      </c>
      <c r="E114" s="29">
        <v>39962</v>
      </c>
      <c r="F114" s="30" t="s">
        <v>33</v>
      </c>
      <c r="G114" s="10" t="s">
        <v>34</v>
      </c>
      <c r="H114" s="10" t="s">
        <v>23</v>
      </c>
      <c r="I114" s="30">
        <v>36</v>
      </c>
      <c r="J114" s="37">
        <v>14</v>
      </c>
      <c r="K114" s="38">
        <f t="shared" si="1"/>
        <v>504</v>
      </c>
    </row>
    <row r="115" spans="2:11" x14ac:dyDescent="0.2">
      <c r="B115" s="21" t="s">
        <v>328</v>
      </c>
      <c r="C115" s="6" t="s">
        <v>219</v>
      </c>
      <c r="D115" s="6" t="s">
        <v>268</v>
      </c>
      <c r="E115" s="27">
        <v>39962</v>
      </c>
      <c r="F115" s="28" t="s">
        <v>15</v>
      </c>
      <c r="G115" s="6" t="s">
        <v>16</v>
      </c>
      <c r="H115" s="6" t="s">
        <v>29</v>
      </c>
      <c r="I115" s="28">
        <v>32</v>
      </c>
      <c r="J115" s="35">
        <v>15.35</v>
      </c>
      <c r="K115" s="36">
        <f t="shared" si="1"/>
        <v>491.2</v>
      </c>
    </row>
    <row r="116" spans="2:11" x14ac:dyDescent="0.2">
      <c r="B116" s="22" t="s">
        <v>329</v>
      </c>
      <c r="C116" s="10" t="s">
        <v>169</v>
      </c>
      <c r="D116" s="10" t="s">
        <v>256</v>
      </c>
      <c r="E116" s="29">
        <v>39962</v>
      </c>
      <c r="F116" s="30" t="s">
        <v>15</v>
      </c>
      <c r="G116" s="10" t="s">
        <v>16</v>
      </c>
      <c r="H116" s="10" t="s">
        <v>35</v>
      </c>
      <c r="I116" s="30">
        <v>40</v>
      </c>
      <c r="J116" s="37">
        <v>22</v>
      </c>
      <c r="K116" s="38">
        <f t="shared" si="1"/>
        <v>880</v>
      </c>
    </row>
    <row r="117" spans="2:11" x14ac:dyDescent="0.2">
      <c r="B117" s="21" t="s">
        <v>330</v>
      </c>
      <c r="C117" s="6" t="s">
        <v>238</v>
      </c>
      <c r="D117" s="6" t="s">
        <v>129</v>
      </c>
      <c r="E117" s="27">
        <v>39962</v>
      </c>
      <c r="F117" s="28" t="s">
        <v>21</v>
      </c>
      <c r="G117" s="6" t="s">
        <v>22</v>
      </c>
      <c r="H117" s="6" t="s">
        <v>41</v>
      </c>
      <c r="I117" s="28">
        <v>40</v>
      </c>
      <c r="J117" s="35">
        <v>21.5</v>
      </c>
      <c r="K117" s="36">
        <f t="shared" si="1"/>
        <v>860</v>
      </c>
    </row>
    <row r="118" spans="2:11" x14ac:dyDescent="0.2">
      <c r="B118" s="22" t="s">
        <v>331</v>
      </c>
      <c r="C118" s="10" t="s">
        <v>241</v>
      </c>
      <c r="D118" s="10" t="s">
        <v>132</v>
      </c>
      <c r="E118" s="29">
        <v>39962</v>
      </c>
      <c r="F118" s="30" t="s">
        <v>27</v>
      </c>
      <c r="G118" s="10" t="s">
        <v>28</v>
      </c>
      <c r="H118" s="10" t="s">
        <v>45</v>
      </c>
      <c r="I118" s="30">
        <v>36</v>
      </c>
      <c r="J118" s="37">
        <v>24</v>
      </c>
      <c r="K118" s="38">
        <f t="shared" si="1"/>
        <v>864</v>
      </c>
    </row>
    <row r="119" spans="2:11" x14ac:dyDescent="0.2">
      <c r="B119" s="21" t="s">
        <v>332</v>
      </c>
      <c r="C119" s="6" t="s">
        <v>245</v>
      </c>
      <c r="D119" s="6" t="s">
        <v>271</v>
      </c>
      <c r="E119" s="27">
        <v>39962</v>
      </c>
      <c r="F119" s="28" t="s">
        <v>33</v>
      </c>
      <c r="G119" s="6" t="s">
        <v>34</v>
      </c>
      <c r="H119" s="6" t="s">
        <v>49</v>
      </c>
      <c r="I119" s="28">
        <v>40</v>
      </c>
      <c r="J119" s="35">
        <v>23</v>
      </c>
      <c r="K119" s="36">
        <f t="shared" si="1"/>
        <v>920</v>
      </c>
    </row>
    <row r="120" spans="2:11" x14ac:dyDescent="0.2">
      <c r="B120" s="22" t="s">
        <v>333</v>
      </c>
      <c r="C120" s="10" t="s">
        <v>78</v>
      </c>
      <c r="D120" s="10" t="s">
        <v>97</v>
      </c>
      <c r="E120" s="29">
        <v>39980</v>
      </c>
      <c r="F120" s="30" t="s">
        <v>39</v>
      </c>
      <c r="G120" s="10" t="s">
        <v>40</v>
      </c>
      <c r="H120" s="10" t="s">
        <v>17</v>
      </c>
      <c r="I120" s="30">
        <v>40</v>
      </c>
      <c r="J120" s="37">
        <v>17.25</v>
      </c>
      <c r="K120" s="38">
        <f t="shared" si="1"/>
        <v>690</v>
      </c>
    </row>
    <row r="121" spans="2:11" x14ac:dyDescent="0.2">
      <c r="B121" s="21" t="s">
        <v>334</v>
      </c>
      <c r="C121" s="6" t="s">
        <v>250</v>
      </c>
      <c r="D121" s="6" t="s">
        <v>144</v>
      </c>
      <c r="E121" s="27">
        <v>39980</v>
      </c>
      <c r="F121" s="28" t="s">
        <v>15</v>
      </c>
      <c r="G121" s="6" t="s">
        <v>16</v>
      </c>
      <c r="H121" s="6" t="s">
        <v>23</v>
      </c>
      <c r="I121" s="28">
        <v>40</v>
      </c>
      <c r="J121" s="35">
        <v>18</v>
      </c>
      <c r="K121" s="36">
        <f t="shared" si="1"/>
        <v>720</v>
      </c>
    </row>
    <row r="122" spans="2:11" x14ac:dyDescent="0.2">
      <c r="B122" s="22" t="s">
        <v>335</v>
      </c>
      <c r="C122" s="10" t="s">
        <v>253</v>
      </c>
      <c r="D122" s="10" t="s">
        <v>271</v>
      </c>
      <c r="E122" s="29">
        <v>39980</v>
      </c>
      <c r="F122" s="30" t="s">
        <v>33</v>
      </c>
      <c r="G122" s="10" t="s">
        <v>34</v>
      </c>
      <c r="H122" s="10" t="s">
        <v>29</v>
      </c>
      <c r="I122" s="30">
        <v>40</v>
      </c>
      <c r="J122" s="37">
        <v>23.75</v>
      </c>
      <c r="K122" s="38">
        <f t="shared" si="1"/>
        <v>950</v>
      </c>
    </row>
    <row r="123" spans="2:11" x14ac:dyDescent="0.2">
      <c r="B123" s="21" t="s">
        <v>336</v>
      </c>
      <c r="C123" s="6" t="s">
        <v>258</v>
      </c>
      <c r="D123" s="6" t="s">
        <v>156</v>
      </c>
      <c r="E123" s="27">
        <v>39980</v>
      </c>
      <c r="F123" s="28" t="s">
        <v>27</v>
      </c>
      <c r="G123" s="6" t="s">
        <v>28</v>
      </c>
      <c r="H123" s="6" t="s">
        <v>35</v>
      </c>
      <c r="I123" s="28">
        <v>32</v>
      </c>
      <c r="J123" s="35">
        <v>14</v>
      </c>
      <c r="K123" s="36">
        <f t="shared" si="1"/>
        <v>448</v>
      </c>
    </row>
    <row r="124" spans="2:11" x14ac:dyDescent="0.2">
      <c r="B124" s="22" t="s">
        <v>337</v>
      </c>
      <c r="C124" s="10" t="s">
        <v>263</v>
      </c>
      <c r="D124" s="10" t="s">
        <v>162</v>
      </c>
      <c r="E124" s="29">
        <v>39998</v>
      </c>
      <c r="F124" s="30" t="s">
        <v>33</v>
      </c>
      <c r="G124" s="10" t="s">
        <v>34</v>
      </c>
      <c r="H124" s="10" t="s">
        <v>41</v>
      </c>
      <c r="I124" s="30">
        <v>40</v>
      </c>
      <c r="J124" s="37">
        <v>15</v>
      </c>
      <c r="K124" s="38">
        <f t="shared" si="1"/>
        <v>600</v>
      </c>
    </row>
    <row r="125" spans="2:11" x14ac:dyDescent="0.2">
      <c r="B125" s="21" t="s">
        <v>338</v>
      </c>
      <c r="C125" s="6" t="s">
        <v>89</v>
      </c>
      <c r="D125" s="6" t="s">
        <v>159</v>
      </c>
      <c r="E125" s="27">
        <v>39998</v>
      </c>
      <c r="F125" s="28" t="s">
        <v>39</v>
      </c>
      <c r="G125" s="6" t="s">
        <v>40</v>
      </c>
      <c r="H125" s="6" t="s">
        <v>45</v>
      </c>
      <c r="I125" s="28">
        <v>40</v>
      </c>
      <c r="J125" s="35">
        <v>22.25</v>
      </c>
      <c r="K125" s="36">
        <f t="shared" si="1"/>
        <v>890</v>
      </c>
    </row>
    <row r="126" spans="2:11" x14ac:dyDescent="0.2">
      <c r="B126" s="22" t="s">
        <v>339</v>
      </c>
      <c r="C126" s="10" t="s">
        <v>265</v>
      </c>
      <c r="D126" s="10" t="s">
        <v>288</v>
      </c>
      <c r="E126" s="29">
        <v>39998</v>
      </c>
      <c r="F126" s="30" t="s">
        <v>15</v>
      </c>
      <c r="G126" s="10" t="s">
        <v>16</v>
      </c>
      <c r="H126" s="10" t="s">
        <v>49</v>
      </c>
      <c r="I126" s="30">
        <v>36</v>
      </c>
      <c r="J126" s="37">
        <v>21</v>
      </c>
      <c r="K126" s="38">
        <f t="shared" si="1"/>
        <v>756</v>
      </c>
    </row>
    <row r="127" spans="2:11" x14ac:dyDescent="0.2">
      <c r="B127" s="21" t="s">
        <v>340</v>
      </c>
      <c r="C127" s="6" t="s">
        <v>81</v>
      </c>
      <c r="D127" s="6" t="s">
        <v>341</v>
      </c>
      <c r="E127" s="27">
        <v>39998</v>
      </c>
      <c r="F127" s="28" t="s">
        <v>21</v>
      </c>
      <c r="G127" s="6" t="s">
        <v>22</v>
      </c>
      <c r="H127" s="6" t="s">
        <v>17</v>
      </c>
      <c r="I127" s="28">
        <v>40</v>
      </c>
      <c r="J127" s="35">
        <v>24.75</v>
      </c>
      <c r="K127" s="36">
        <f t="shared" si="1"/>
        <v>990</v>
      </c>
    </row>
    <row r="128" spans="2:11" x14ac:dyDescent="0.2">
      <c r="B128" s="22" t="s">
        <v>342</v>
      </c>
      <c r="C128" s="10" t="s">
        <v>84</v>
      </c>
      <c r="D128" s="10" t="s">
        <v>343</v>
      </c>
      <c r="E128" s="29">
        <v>39998</v>
      </c>
      <c r="F128" s="30" t="s">
        <v>27</v>
      </c>
      <c r="G128" s="10" t="s">
        <v>28</v>
      </c>
      <c r="H128" s="10" t="s">
        <v>23</v>
      </c>
      <c r="I128" s="30">
        <v>40</v>
      </c>
      <c r="J128" s="37">
        <v>23</v>
      </c>
      <c r="K128" s="38">
        <f t="shared" si="1"/>
        <v>920</v>
      </c>
    </row>
    <row r="129" spans="2:11" x14ac:dyDescent="0.2">
      <c r="B129" s="21" t="s">
        <v>344</v>
      </c>
      <c r="C129" s="6" t="s">
        <v>89</v>
      </c>
      <c r="D129" s="6" t="s">
        <v>345</v>
      </c>
      <c r="E129" s="27">
        <v>39998</v>
      </c>
      <c r="F129" s="28" t="s">
        <v>33</v>
      </c>
      <c r="G129" s="6" t="s">
        <v>34</v>
      </c>
      <c r="H129" s="6" t="s">
        <v>29</v>
      </c>
      <c r="I129" s="28">
        <v>40</v>
      </c>
      <c r="J129" s="35">
        <v>17</v>
      </c>
      <c r="K129" s="36">
        <f t="shared" si="1"/>
        <v>680</v>
      </c>
    </row>
    <row r="130" spans="2:11" x14ac:dyDescent="0.2">
      <c r="B130" s="22" t="s">
        <v>346</v>
      </c>
      <c r="C130" s="10" t="s">
        <v>92</v>
      </c>
      <c r="D130" s="10" t="s">
        <v>347</v>
      </c>
      <c r="E130" s="29">
        <v>40016</v>
      </c>
      <c r="F130" s="30" t="s">
        <v>39</v>
      </c>
      <c r="G130" s="10" t="s">
        <v>40</v>
      </c>
      <c r="H130" s="10" t="s">
        <v>35</v>
      </c>
      <c r="I130" s="30">
        <v>40</v>
      </c>
      <c r="J130" s="37">
        <v>18</v>
      </c>
      <c r="K130" s="38">
        <f t="shared" si="1"/>
        <v>720</v>
      </c>
    </row>
    <row r="131" spans="2:11" x14ac:dyDescent="0.2">
      <c r="B131" s="21" t="s">
        <v>348</v>
      </c>
      <c r="C131" s="6" t="s">
        <v>102</v>
      </c>
      <c r="D131" s="6" t="s">
        <v>293</v>
      </c>
      <c r="E131" s="27">
        <v>40016</v>
      </c>
      <c r="F131" s="28" t="s">
        <v>15</v>
      </c>
      <c r="G131" s="6" t="s">
        <v>16</v>
      </c>
      <c r="H131" s="6" t="s">
        <v>41</v>
      </c>
      <c r="I131" s="28">
        <v>32</v>
      </c>
      <c r="J131" s="35">
        <v>23</v>
      </c>
      <c r="K131" s="36">
        <f t="shared" si="1"/>
        <v>736</v>
      </c>
    </row>
    <row r="132" spans="2:11" x14ac:dyDescent="0.2">
      <c r="B132" s="22" t="s">
        <v>349</v>
      </c>
      <c r="C132" s="10" t="s">
        <v>99</v>
      </c>
      <c r="D132" s="10" t="s">
        <v>294</v>
      </c>
      <c r="E132" s="29">
        <v>40016</v>
      </c>
      <c r="F132" s="30" t="s">
        <v>21</v>
      </c>
      <c r="G132" s="10" t="s">
        <v>22</v>
      </c>
      <c r="H132" s="10" t="s">
        <v>45</v>
      </c>
      <c r="I132" s="30">
        <v>40</v>
      </c>
      <c r="J132" s="37">
        <v>14</v>
      </c>
      <c r="K132" s="38">
        <f t="shared" si="1"/>
        <v>560</v>
      </c>
    </row>
    <row r="133" spans="2:11" x14ac:dyDescent="0.2">
      <c r="B133" s="21" t="s">
        <v>350</v>
      </c>
      <c r="C133" s="6" t="s">
        <v>108</v>
      </c>
      <c r="D133" s="6" t="s">
        <v>295</v>
      </c>
      <c r="E133" s="27">
        <v>40016</v>
      </c>
      <c r="F133" s="28" t="s">
        <v>27</v>
      </c>
      <c r="G133" s="6" t="s">
        <v>28</v>
      </c>
      <c r="H133" s="6" t="s">
        <v>49</v>
      </c>
      <c r="I133" s="28">
        <v>40</v>
      </c>
      <c r="J133" s="35">
        <v>15.35</v>
      </c>
      <c r="K133" s="36">
        <f t="shared" si="1"/>
        <v>614</v>
      </c>
    </row>
    <row r="134" spans="2:11" x14ac:dyDescent="0.2">
      <c r="B134" s="22" t="s">
        <v>351</v>
      </c>
      <c r="C134" s="10" t="s">
        <v>134</v>
      </c>
      <c r="D134" s="10" t="s">
        <v>296</v>
      </c>
      <c r="E134" s="29">
        <v>40016</v>
      </c>
      <c r="F134" s="30" t="s">
        <v>33</v>
      </c>
      <c r="G134" s="10" t="s">
        <v>34</v>
      </c>
      <c r="H134" s="10" t="s">
        <v>17</v>
      </c>
      <c r="I134" s="30">
        <v>36</v>
      </c>
      <c r="J134" s="37">
        <v>22</v>
      </c>
      <c r="K134" s="38">
        <f t="shared" si="1"/>
        <v>792</v>
      </c>
    </row>
    <row r="135" spans="2:11" x14ac:dyDescent="0.2">
      <c r="B135" s="21" t="s">
        <v>352</v>
      </c>
      <c r="C135" s="6" t="s">
        <v>25</v>
      </c>
      <c r="D135" s="6" t="s">
        <v>164</v>
      </c>
      <c r="E135" s="27">
        <v>40016</v>
      </c>
      <c r="F135" s="28" t="s">
        <v>39</v>
      </c>
      <c r="G135" s="6" t="s">
        <v>40</v>
      </c>
      <c r="H135" s="6" t="s">
        <v>23</v>
      </c>
      <c r="I135" s="28">
        <v>40</v>
      </c>
      <c r="J135" s="35">
        <v>21</v>
      </c>
      <c r="K135" s="36">
        <f t="shared" si="1"/>
        <v>840</v>
      </c>
    </row>
    <row r="136" spans="2:11" x14ac:dyDescent="0.2">
      <c r="B136" s="22" t="s">
        <v>353</v>
      </c>
      <c r="C136" s="10" t="s">
        <v>117</v>
      </c>
      <c r="D136" s="10" t="s">
        <v>167</v>
      </c>
      <c r="E136" s="29">
        <v>40034</v>
      </c>
      <c r="F136" s="30" t="s">
        <v>15</v>
      </c>
      <c r="G136" s="10" t="s">
        <v>16</v>
      </c>
      <c r="H136" s="10" t="s">
        <v>29</v>
      </c>
      <c r="I136" s="30">
        <v>40</v>
      </c>
      <c r="J136" s="37">
        <v>24.45</v>
      </c>
      <c r="K136" s="38">
        <f t="shared" si="1"/>
        <v>978</v>
      </c>
    </row>
    <row r="137" spans="2:11" x14ac:dyDescent="0.2">
      <c r="B137" s="21" t="s">
        <v>354</v>
      </c>
      <c r="C137" s="6" t="s">
        <v>120</v>
      </c>
      <c r="D137" s="6" t="s">
        <v>355</v>
      </c>
      <c r="E137" s="27">
        <v>40034</v>
      </c>
      <c r="F137" s="28" t="s">
        <v>21</v>
      </c>
      <c r="G137" s="6" t="s">
        <v>22</v>
      </c>
      <c r="H137" s="6" t="s">
        <v>35</v>
      </c>
      <c r="I137" s="28">
        <v>40</v>
      </c>
      <c r="J137" s="35">
        <v>23</v>
      </c>
      <c r="K137" s="36">
        <f t="shared" ref="K137:K200" si="2">I137*J137</f>
        <v>920</v>
      </c>
    </row>
    <row r="138" spans="2:11" x14ac:dyDescent="0.2">
      <c r="B138" s="22" t="s">
        <v>356</v>
      </c>
      <c r="C138" s="10" t="s">
        <v>123</v>
      </c>
      <c r="D138" s="10" t="s">
        <v>357</v>
      </c>
      <c r="E138" s="29">
        <v>40052</v>
      </c>
      <c r="F138" s="30" t="s">
        <v>27</v>
      </c>
      <c r="G138" s="10" t="s">
        <v>28</v>
      </c>
      <c r="H138" s="10" t="s">
        <v>41</v>
      </c>
      <c r="I138" s="30">
        <v>40</v>
      </c>
      <c r="J138" s="37">
        <v>17</v>
      </c>
      <c r="K138" s="38">
        <f t="shared" si="2"/>
        <v>680</v>
      </c>
    </row>
    <row r="139" spans="2:11" x14ac:dyDescent="0.2">
      <c r="B139" s="21" t="s">
        <v>358</v>
      </c>
      <c r="C139" s="6" t="s">
        <v>126</v>
      </c>
      <c r="D139" s="6" t="s">
        <v>359</v>
      </c>
      <c r="E139" s="27">
        <v>40052</v>
      </c>
      <c r="F139" s="28" t="s">
        <v>33</v>
      </c>
      <c r="G139" s="6" t="s">
        <v>34</v>
      </c>
      <c r="H139" s="6" t="s">
        <v>45</v>
      </c>
      <c r="I139" s="28">
        <v>37</v>
      </c>
      <c r="J139" s="35">
        <v>18.75</v>
      </c>
      <c r="K139" s="36">
        <f t="shared" si="2"/>
        <v>693.75</v>
      </c>
    </row>
    <row r="140" spans="2:11" x14ac:dyDescent="0.2">
      <c r="B140" s="22" t="s">
        <v>360</v>
      </c>
      <c r="C140" s="10" t="s">
        <v>136</v>
      </c>
      <c r="D140" s="10" t="s">
        <v>179</v>
      </c>
      <c r="E140" s="29">
        <v>40052</v>
      </c>
      <c r="F140" s="30" t="s">
        <v>39</v>
      </c>
      <c r="G140" s="10" t="s">
        <v>40</v>
      </c>
      <c r="H140" s="10" t="s">
        <v>49</v>
      </c>
      <c r="I140" s="30">
        <v>36</v>
      </c>
      <c r="J140" s="37">
        <v>23</v>
      </c>
      <c r="K140" s="38">
        <f t="shared" si="2"/>
        <v>828</v>
      </c>
    </row>
    <row r="141" spans="2:11" x14ac:dyDescent="0.2">
      <c r="B141" s="21" t="s">
        <v>361</v>
      </c>
      <c r="C141" s="6" t="s">
        <v>13</v>
      </c>
      <c r="D141" s="6" t="s">
        <v>362</v>
      </c>
      <c r="E141" s="27">
        <v>40052</v>
      </c>
      <c r="F141" s="28" t="s">
        <v>15</v>
      </c>
      <c r="G141" s="6" t="s">
        <v>16</v>
      </c>
      <c r="H141" s="6" t="s">
        <v>17</v>
      </c>
      <c r="I141" s="28">
        <v>40</v>
      </c>
      <c r="J141" s="35">
        <v>14</v>
      </c>
      <c r="K141" s="36">
        <f t="shared" si="2"/>
        <v>560</v>
      </c>
    </row>
    <row r="142" spans="2:11" x14ac:dyDescent="0.2">
      <c r="B142" s="22" t="s">
        <v>363</v>
      </c>
      <c r="C142" s="10" t="s">
        <v>19</v>
      </c>
      <c r="D142" s="10" t="s">
        <v>364</v>
      </c>
      <c r="E142" s="29">
        <v>40052</v>
      </c>
      <c r="F142" s="30" t="s">
        <v>21</v>
      </c>
      <c r="G142" s="10" t="s">
        <v>22</v>
      </c>
      <c r="H142" s="10" t="s">
        <v>23</v>
      </c>
      <c r="I142" s="30">
        <v>36</v>
      </c>
      <c r="J142" s="37">
        <v>15.45</v>
      </c>
      <c r="K142" s="38">
        <f t="shared" si="2"/>
        <v>556.19999999999993</v>
      </c>
    </row>
    <row r="143" spans="2:11" x14ac:dyDescent="0.2">
      <c r="B143" s="21" t="s">
        <v>365</v>
      </c>
      <c r="C143" s="6" t="s">
        <v>25</v>
      </c>
      <c r="D143" s="6" t="s">
        <v>366</v>
      </c>
      <c r="E143" s="27">
        <v>40052</v>
      </c>
      <c r="F143" s="28" t="s">
        <v>27</v>
      </c>
      <c r="G143" s="6" t="s">
        <v>28</v>
      </c>
      <c r="H143" s="6" t="s">
        <v>29</v>
      </c>
      <c r="I143" s="28">
        <v>40</v>
      </c>
      <c r="J143" s="35">
        <v>22</v>
      </c>
      <c r="K143" s="36">
        <f t="shared" si="2"/>
        <v>880</v>
      </c>
    </row>
    <row r="144" spans="2:11" x14ac:dyDescent="0.2">
      <c r="B144" s="22" t="s">
        <v>367</v>
      </c>
      <c r="C144" s="10" t="s">
        <v>31</v>
      </c>
      <c r="D144" s="10" t="s">
        <v>368</v>
      </c>
      <c r="E144" s="29">
        <v>40070</v>
      </c>
      <c r="F144" s="30" t="s">
        <v>33</v>
      </c>
      <c r="G144" s="10" t="s">
        <v>34</v>
      </c>
      <c r="H144" s="10" t="s">
        <v>35</v>
      </c>
      <c r="I144" s="30">
        <v>40</v>
      </c>
      <c r="J144" s="37">
        <v>21</v>
      </c>
      <c r="K144" s="38">
        <f t="shared" si="2"/>
        <v>840</v>
      </c>
    </row>
    <row r="145" spans="2:11" x14ac:dyDescent="0.2">
      <c r="B145" s="21" t="s">
        <v>369</v>
      </c>
      <c r="C145" s="6" t="s">
        <v>37</v>
      </c>
      <c r="D145" s="6" t="s">
        <v>370</v>
      </c>
      <c r="E145" s="27">
        <v>40070</v>
      </c>
      <c r="F145" s="28" t="s">
        <v>39</v>
      </c>
      <c r="G145" s="6" t="s">
        <v>40</v>
      </c>
      <c r="H145" s="6" t="s">
        <v>41</v>
      </c>
      <c r="I145" s="28">
        <v>40</v>
      </c>
      <c r="J145" s="35">
        <v>24</v>
      </c>
      <c r="K145" s="36">
        <f t="shared" si="2"/>
        <v>960</v>
      </c>
    </row>
    <row r="146" spans="2:11" x14ac:dyDescent="0.2">
      <c r="B146" s="22" t="s">
        <v>371</v>
      </c>
      <c r="C146" s="10" t="s">
        <v>43</v>
      </c>
      <c r="D146" s="10" t="s">
        <v>279</v>
      </c>
      <c r="E146" s="29">
        <v>40088</v>
      </c>
      <c r="F146" s="30" t="s">
        <v>15</v>
      </c>
      <c r="G146" s="10" t="s">
        <v>16</v>
      </c>
      <c r="H146" s="10" t="s">
        <v>45</v>
      </c>
      <c r="I146" s="30">
        <v>40</v>
      </c>
      <c r="J146" s="37">
        <v>23.25</v>
      </c>
      <c r="K146" s="38">
        <f t="shared" si="2"/>
        <v>930</v>
      </c>
    </row>
    <row r="147" spans="2:11" x14ac:dyDescent="0.2">
      <c r="B147" s="21" t="s">
        <v>372</v>
      </c>
      <c r="C147" s="6" t="s">
        <v>47</v>
      </c>
      <c r="D147" s="6" t="s">
        <v>373</v>
      </c>
      <c r="E147" s="27">
        <v>40088</v>
      </c>
      <c r="F147" s="28" t="s">
        <v>21</v>
      </c>
      <c r="G147" s="6" t="s">
        <v>22</v>
      </c>
      <c r="H147" s="6" t="s">
        <v>49</v>
      </c>
      <c r="I147" s="28">
        <v>32</v>
      </c>
      <c r="J147" s="35">
        <v>17</v>
      </c>
      <c r="K147" s="36">
        <f t="shared" si="2"/>
        <v>544</v>
      </c>
    </row>
    <row r="148" spans="2:11" x14ac:dyDescent="0.2">
      <c r="B148" s="22" t="s">
        <v>374</v>
      </c>
      <c r="C148" s="10" t="s">
        <v>51</v>
      </c>
      <c r="D148" s="10" t="s">
        <v>375</v>
      </c>
      <c r="E148" s="29">
        <v>40121</v>
      </c>
      <c r="F148" s="30" t="s">
        <v>27</v>
      </c>
      <c r="G148" s="10" t="s">
        <v>28</v>
      </c>
      <c r="H148" s="10" t="s">
        <v>17</v>
      </c>
      <c r="I148" s="30">
        <v>40</v>
      </c>
      <c r="J148" s="37">
        <v>18.350000000000001</v>
      </c>
      <c r="K148" s="38">
        <f t="shared" si="2"/>
        <v>734</v>
      </c>
    </row>
    <row r="149" spans="2:11" x14ac:dyDescent="0.2">
      <c r="B149" s="21" t="s">
        <v>376</v>
      </c>
      <c r="C149" s="6" t="s">
        <v>54</v>
      </c>
      <c r="D149" s="6" t="s">
        <v>377</v>
      </c>
      <c r="E149" s="27">
        <v>40121</v>
      </c>
      <c r="F149" s="28" t="s">
        <v>33</v>
      </c>
      <c r="G149" s="6" t="s">
        <v>34</v>
      </c>
      <c r="H149" s="6" t="s">
        <v>23</v>
      </c>
      <c r="I149" s="28">
        <v>41</v>
      </c>
      <c r="J149" s="35">
        <v>23</v>
      </c>
      <c r="K149" s="36">
        <f t="shared" si="2"/>
        <v>943</v>
      </c>
    </row>
    <row r="150" spans="2:11" x14ac:dyDescent="0.2">
      <c r="B150" s="22" t="s">
        <v>378</v>
      </c>
      <c r="C150" s="10" t="s">
        <v>57</v>
      </c>
      <c r="D150" s="10" t="s">
        <v>379</v>
      </c>
      <c r="E150" s="29">
        <v>40124</v>
      </c>
      <c r="F150" s="30" t="s">
        <v>33</v>
      </c>
      <c r="G150" s="10" t="s">
        <v>34</v>
      </c>
      <c r="H150" s="10" t="s">
        <v>29</v>
      </c>
      <c r="I150" s="30">
        <v>40</v>
      </c>
      <c r="J150" s="37">
        <v>14.25</v>
      </c>
      <c r="K150" s="38">
        <f t="shared" si="2"/>
        <v>570</v>
      </c>
    </row>
    <row r="151" spans="2:11" x14ac:dyDescent="0.2">
      <c r="B151" s="21" t="s">
        <v>380</v>
      </c>
      <c r="C151" s="6" t="s">
        <v>60</v>
      </c>
      <c r="D151" s="6" t="s">
        <v>381</v>
      </c>
      <c r="E151" s="27">
        <v>40124</v>
      </c>
      <c r="F151" s="28" t="s">
        <v>15</v>
      </c>
      <c r="G151" s="6" t="s">
        <v>16</v>
      </c>
      <c r="H151" s="6" t="s">
        <v>35</v>
      </c>
      <c r="I151" s="28">
        <v>40</v>
      </c>
      <c r="J151" s="35">
        <v>15</v>
      </c>
      <c r="K151" s="36">
        <f t="shared" si="2"/>
        <v>600</v>
      </c>
    </row>
    <row r="152" spans="2:11" x14ac:dyDescent="0.2">
      <c r="B152" s="22" t="s">
        <v>382</v>
      </c>
      <c r="C152" s="10" t="s">
        <v>63</v>
      </c>
      <c r="D152" s="10" t="s">
        <v>276</v>
      </c>
      <c r="E152" s="29">
        <v>40142</v>
      </c>
      <c r="F152" s="30" t="s">
        <v>21</v>
      </c>
      <c r="G152" s="10" t="s">
        <v>22</v>
      </c>
      <c r="H152" s="10" t="s">
        <v>41</v>
      </c>
      <c r="I152" s="30">
        <v>40</v>
      </c>
      <c r="J152" s="37">
        <v>22</v>
      </c>
      <c r="K152" s="38">
        <f t="shared" si="2"/>
        <v>880</v>
      </c>
    </row>
    <row r="153" spans="2:11" x14ac:dyDescent="0.2">
      <c r="B153" s="21" t="s">
        <v>383</v>
      </c>
      <c r="C153" s="6" t="s">
        <v>66</v>
      </c>
      <c r="D153" s="6" t="s">
        <v>384</v>
      </c>
      <c r="E153" s="27">
        <v>40142</v>
      </c>
      <c r="F153" s="28" t="s">
        <v>27</v>
      </c>
      <c r="G153" s="6" t="s">
        <v>28</v>
      </c>
      <c r="H153" s="6" t="s">
        <v>45</v>
      </c>
      <c r="I153" s="28">
        <v>40</v>
      </c>
      <c r="J153" s="35">
        <v>21</v>
      </c>
      <c r="K153" s="36">
        <f t="shared" si="2"/>
        <v>840</v>
      </c>
    </row>
    <row r="154" spans="2:11" x14ac:dyDescent="0.2">
      <c r="B154" s="22" t="s">
        <v>385</v>
      </c>
      <c r="C154" s="10" t="s">
        <v>69</v>
      </c>
      <c r="D154" s="10" t="s">
        <v>14</v>
      </c>
      <c r="E154" s="29">
        <v>40256</v>
      </c>
      <c r="F154" s="30" t="s">
        <v>33</v>
      </c>
      <c r="G154" s="10" t="s">
        <v>34</v>
      </c>
      <c r="H154" s="10" t="s">
        <v>49</v>
      </c>
      <c r="I154" s="30">
        <v>40</v>
      </c>
      <c r="J154" s="37">
        <v>24</v>
      </c>
      <c r="K154" s="38">
        <f t="shared" si="2"/>
        <v>960</v>
      </c>
    </row>
    <row r="155" spans="2:11" x14ac:dyDescent="0.2">
      <c r="B155" s="21" t="s">
        <v>386</v>
      </c>
      <c r="C155" s="6" t="s">
        <v>72</v>
      </c>
      <c r="D155" s="6" t="s">
        <v>20</v>
      </c>
      <c r="E155" s="27">
        <v>40256</v>
      </c>
      <c r="F155" s="28" t="s">
        <v>39</v>
      </c>
      <c r="G155" s="6" t="s">
        <v>40</v>
      </c>
      <c r="H155" s="6" t="s">
        <v>17</v>
      </c>
      <c r="I155" s="28">
        <v>32</v>
      </c>
      <c r="J155" s="35">
        <v>23.25</v>
      </c>
      <c r="K155" s="36">
        <f t="shared" si="2"/>
        <v>744</v>
      </c>
    </row>
    <row r="156" spans="2:11" x14ac:dyDescent="0.2">
      <c r="B156" s="22" t="s">
        <v>387</v>
      </c>
      <c r="C156" s="10" t="s">
        <v>75</v>
      </c>
      <c r="D156" s="10" t="s">
        <v>149</v>
      </c>
      <c r="E156" s="29">
        <v>40256</v>
      </c>
      <c r="F156" s="30" t="s">
        <v>15</v>
      </c>
      <c r="G156" s="10" t="s">
        <v>16</v>
      </c>
      <c r="H156" s="10" t="s">
        <v>23</v>
      </c>
      <c r="I156" s="30">
        <v>40</v>
      </c>
      <c r="J156" s="37">
        <v>17</v>
      </c>
      <c r="K156" s="38">
        <f t="shared" si="2"/>
        <v>680</v>
      </c>
    </row>
    <row r="157" spans="2:11" x14ac:dyDescent="0.2">
      <c r="B157" s="21" t="s">
        <v>388</v>
      </c>
      <c r="C157" s="6" t="s">
        <v>78</v>
      </c>
      <c r="D157" s="6" t="s">
        <v>152</v>
      </c>
      <c r="E157" s="27">
        <v>40256</v>
      </c>
      <c r="F157" s="28" t="s">
        <v>15</v>
      </c>
      <c r="G157" s="6" t="s">
        <v>16</v>
      </c>
      <c r="H157" s="6" t="s">
        <v>23</v>
      </c>
      <c r="I157" s="28">
        <v>40</v>
      </c>
      <c r="J157" s="35">
        <v>17</v>
      </c>
      <c r="K157" s="36">
        <f t="shared" si="2"/>
        <v>680</v>
      </c>
    </row>
    <row r="158" spans="2:11" x14ac:dyDescent="0.2">
      <c r="B158" s="22" t="s">
        <v>389</v>
      </c>
      <c r="C158" s="10" t="s">
        <v>81</v>
      </c>
      <c r="D158" s="10" t="s">
        <v>390</v>
      </c>
      <c r="E158" s="29">
        <v>40256</v>
      </c>
      <c r="F158" s="30" t="s">
        <v>15</v>
      </c>
      <c r="G158" s="10" t="s">
        <v>16</v>
      </c>
      <c r="H158" s="10" t="s">
        <v>29</v>
      </c>
      <c r="I158" s="30">
        <v>40</v>
      </c>
      <c r="J158" s="37">
        <v>18</v>
      </c>
      <c r="K158" s="38">
        <f t="shared" si="2"/>
        <v>720</v>
      </c>
    </row>
    <row r="159" spans="2:11" x14ac:dyDescent="0.2">
      <c r="B159" s="21" t="s">
        <v>391</v>
      </c>
      <c r="C159" s="6" t="s">
        <v>84</v>
      </c>
      <c r="D159" s="6" t="s">
        <v>392</v>
      </c>
      <c r="E159" s="27">
        <v>40256</v>
      </c>
      <c r="F159" s="28" t="s">
        <v>15</v>
      </c>
      <c r="G159" s="6" t="s">
        <v>16</v>
      </c>
      <c r="H159" s="6" t="s">
        <v>29</v>
      </c>
      <c r="I159" s="28">
        <v>40</v>
      </c>
      <c r="J159" s="35">
        <v>18</v>
      </c>
      <c r="K159" s="36">
        <f t="shared" si="2"/>
        <v>720</v>
      </c>
    </row>
    <row r="160" spans="2:11" x14ac:dyDescent="0.2">
      <c r="B160" s="22" t="s">
        <v>393</v>
      </c>
      <c r="C160" s="10" t="s">
        <v>89</v>
      </c>
      <c r="D160" s="10" t="s">
        <v>93</v>
      </c>
      <c r="E160" s="29">
        <v>40291</v>
      </c>
      <c r="F160" s="30" t="s">
        <v>27</v>
      </c>
      <c r="G160" s="10" t="s">
        <v>28</v>
      </c>
      <c r="H160" s="10" t="s">
        <v>35</v>
      </c>
      <c r="I160" s="30">
        <v>36</v>
      </c>
      <c r="J160" s="37">
        <v>23.25</v>
      </c>
      <c r="K160" s="38">
        <f t="shared" si="2"/>
        <v>837</v>
      </c>
    </row>
    <row r="161" spans="2:11" x14ac:dyDescent="0.2">
      <c r="B161" s="21" t="s">
        <v>394</v>
      </c>
      <c r="C161" s="6" t="s">
        <v>92</v>
      </c>
      <c r="D161" s="6" t="s">
        <v>100</v>
      </c>
      <c r="E161" s="27">
        <v>40291</v>
      </c>
      <c r="F161" s="28" t="s">
        <v>27</v>
      </c>
      <c r="G161" s="6" t="s">
        <v>28</v>
      </c>
      <c r="H161" s="6" t="s">
        <v>35</v>
      </c>
      <c r="I161" s="28">
        <v>37</v>
      </c>
      <c r="J161" s="35">
        <v>23.25</v>
      </c>
      <c r="K161" s="36">
        <f t="shared" si="2"/>
        <v>860.25</v>
      </c>
    </row>
    <row r="162" spans="2:11" x14ac:dyDescent="0.2">
      <c r="B162" s="22" t="s">
        <v>395</v>
      </c>
      <c r="C162" s="10" t="s">
        <v>99</v>
      </c>
      <c r="D162" s="10" t="s">
        <v>55</v>
      </c>
      <c r="E162" s="29">
        <v>40291</v>
      </c>
      <c r="F162" s="30" t="s">
        <v>33</v>
      </c>
      <c r="G162" s="10" t="s">
        <v>34</v>
      </c>
      <c r="H162" s="10" t="s">
        <v>41</v>
      </c>
      <c r="I162" s="30">
        <v>40</v>
      </c>
      <c r="J162" s="37">
        <v>14</v>
      </c>
      <c r="K162" s="38">
        <f t="shared" si="2"/>
        <v>560</v>
      </c>
    </row>
    <row r="163" spans="2:11" x14ac:dyDescent="0.2">
      <c r="B163" s="21" t="s">
        <v>396</v>
      </c>
      <c r="C163" s="6" t="s">
        <v>104</v>
      </c>
      <c r="D163" s="6" t="s">
        <v>58</v>
      </c>
      <c r="E163" s="27">
        <v>40291</v>
      </c>
      <c r="F163" s="28" t="s">
        <v>33</v>
      </c>
      <c r="G163" s="6" t="s">
        <v>34</v>
      </c>
      <c r="H163" s="6" t="s">
        <v>41</v>
      </c>
      <c r="I163" s="28">
        <v>40</v>
      </c>
      <c r="J163" s="35">
        <v>14</v>
      </c>
      <c r="K163" s="36">
        <f t="shared" si="2"/>
        <v>560</v>
      </c>
    </row>
    <row r="164" spans="2:11" x14ac:dyDescent="0.2">
      <c r="B164" s="22" t="s">
        <v>397</v>
      </c>
      <c r="C164" s="10" t="s">
        <v>108</v>
      </c>
      <c r="D164" s="10" t="s">
        <v>61</v>
      </c>
      <c r="E164" s="29">
        <v>40300</v>
      </c>
      <c r="F164" s="30" t="s">
        <v>39</v>
      </c>
      <c r="G164" s="10" t="s">
        <v>40</v>
      </c>
      <c r="H164" s="10" t="s">
        <v>45</v>
      </c>
      <c r="I164" s="30">
        <v>40</v>
      </c>
      <c r="J164" s="37">
        <v>15.35</v>
      </c>
      <c r="K164" s="38">
        <f t="shared" si="2"/>
        <v>614</v>
      </c>
    </row>
    <row r="165" spans="2:11" x14ac:dyDescent="0.2">
      <c r="B165" s="21" t="s">
        <v>398</v>
      </c>
      <c r="C165" s="6" t="s">
        <v>111</v>
      </c>
      <c r="D165" s="6" t="s">
        <v>64</v>
      </c>
      <c r="E165" s="27">
        <v>40300</v>
      </c>
      <c r="F165" s="28" t="s">
        <v>39</v>
      </c>
      <c r="G165" s="6" t="s">
        <v>40</v>
      </c>
      <c r="H165" s="6" t="s">
        <v>45</v>
      </c>
      <c r="I165" s="28">
        <v>40</v>
      </c>
      <c r="J165" s="35">
        <v>15.35</v>
      </c>
      <c r="K165" s="36">
        <f t="shared" si="2"/>
        <v>614</v>
      </c>
    </row>
    <row r="166" spans="2:11" x14ac:dyDescent="0.2">
      <c r="B166" s="22" t="s">
        <v>399</v>
      </c>
      <c r="C166" s="10" t="s">
        <v>25</v>
      </c>
      <c r="D166" s="10" t="s">
        <v>67</v>
      </c>
      <c r="E166" s="29">
        <v>40300</v>
      </c>
      <c r="F166" s="30" t="s">
        <v>15</v>
      </c>
      <c r="G166" s="10" t="s">
        <v>16</v>
      </c>
      <c r="H166" s="10" t="s">
        <v>49</v>
      </c>
      <c r="I166" s="30">
        <v>40</v>
      </c>
      <c r="J166" s="37">
        <v>22</v>
      </c>
      <c r="K166" s="38">
        <f t="shared" si="2"/>
        <v>880</v>
      </c>
    </row>
    <row r="167" spans="2:11" x14ac:dyDescent="0.2">
      <c r="B167" s="21" t="s">
        <v>400</v>
      </c>
      <c r="C167" s="6" t="s">
        <v>117</v>
      </c>
      <c r="D167" s="6" t="s">
        <v>70</v>
      </c>
      <c r="E167" s="27">
        <v>40300</v>
      </c>
      <c r="F167" s="28" t="s">
        <v>21</v>
      </c>
      <c r="G167" s="6" t="s">
        <v>22</v>
      </c>
      <c r="H167" s="6" t="s">
        <v>17</v>
      </c>
      <c r="I167" s="28">
        <v>40</v>
      </c>
      <c r="J167" s="35">
        <v>21.8</v>
      </c>
      <c r="K167" s="36">
        <f t="shared" si="2"/>
        <v>872</v>
      </c>
    </row>
    <row r="168" spans="2:11" x14ac:dyDescent="0.2">
      <c r="B168" s="22" t="s">
        <v>401</v>
      </c>
      <c r="C168" s="10" t="s">
        <v>120</v>
      </c>
      <c r="D168" s="10" t="s">
        <v>73</v>
      </c>
      <c r="E168" s="29">
        <v>40300</v>
      </c>
      <c r="F168" s="30" t="s">
        <v>27</v>
      </c>
      <c r="G168" s="10" t="s">
        <v>28</v>
      </c>
      <c r="H168" s="10" t="s">
        <v>23</v>
      </c>
      <c r="I168" s="30">
        <v>40</v>
      </c>
      <c r="J168" s="37">
        <v>24</v>
      </c>
      <c r="K168" s="38">
        <f t="shared" si="2"/>
        <v>960</v>
      </c>
    </row>
    <row r="169" spans="2:11" x14ac:dyDescent="0.2">
      <c r="B169" s="21" t="s">
        <v>402</v>
      </c>
      <c r="C169" s="6" t="s">
        <v>123</v>
      </c>
      <c r="D169" s="6" t="s">
        <v>76</v>
      </c>
      <c r="E169" s="27">
        <v>40300</v>
      </c>
      <c r="F169" s="28" t="s">
        <v>33</v>
      </c>
      <c r="G169" s="6" t="s">
        <v>34</v>
      </c>
      <c r="H169" s="6" t="s">
        <v>29</v>
      </c>
      <c r="I169" s="28">
        <v>40</v>
      </c>
      <c r="J169" s="35">
        <v>23.35</v>
      </c>
      <c r="K169" s="36">
        <f t="shared" si="2"/>
        <v>934</v>
      </c>
    </row>
    <row r="170" spans="2:11" x14ac:dyDescent="0.2">
      <c r="B170" s="22" t="s">
        <v>403</v>
      </c>
      <c r="C170" s="10" t="s">
        <v>126</v>
      </c>
      <c r="D170" s="10" t="s">
        <v>79</v>
      </c>
      <c r="E170" s="29">
        <v>40309</v>
      </c>
      <c r="F170" s="30" t="s">
        <v>39</v>
      </c>
      <c r="G170" s="10" t="s">
        <v>40</v>
      </c>
      <c r="H170" s="10" t="s">
        <v>35</v>
      </c>
      <c r="I170" s="30">
        <v>40</v>
      </c>
      <c r="J170" s="37">
        <v>17</v>
      </c>
      <c r="K170" s="38">
        <f t="shared" si="2"/>
        <v>680</v>
      </c>
    </row>
    <row r="171" spans="2:11" x14ac:dyDescent="0.2">
      <c r="B171" s="21" t="s">
        <v>404</v>
      </c>
      <c r="C171" s="6" t="s">
        <v>131</v>
      </c>
      <c r="D171" s="6" t="s">
        <v>82</v>
      </c>
      <c r="E171" s="27">
        <v>40309</v>
      </c>
      <c r="F171" s="28" t="s">
        <v>15</v>
      </c>
      <c r="G171" s="6" t="s">
        <v>16</v>
      </c>
      <c r="H171" s="6" t="s">
        <v>41</v>
      </c>
      <c r="I171" s="28">
        <v>40</v>
      </c>
      <c r="J171" s="35">
        <v>18.350000000000001</v>
      </c>
      <c r="K171" s="36">
        <f t="shared" si="2"/>
        <v>734</v>
      </c>
    </row>
    <row r="172" spans="2:11" x14ac:dyDescent="0.2">
      <c r="B172" s="22" t="s">
        <v>405</v>
      </c>
      <c r="C172" s="10" t="s">
        <v>138</v>
      </c>
      <c r="D172" s="10" t="s">
        <v>85</v>
      </c>
      <c r="E172" s="29">
        <v>40309</v>
      </c>
      <c r="F172" s="30" t="s">
        <v>21</v>
      </c>
      <c r="G172" s="10" t="s">
        <v>22</v>
      </c>
      <c r="H172" s="10" t="s">
        <v>45</v>
      </c>
      <c r="I172" s="30">
        <v>40</v>
      </c>
      <c r="J172" s="37">
        <v>23</v>
      </c>
      <c r="K172" s="38">
        <f t="shared" si="2"/>
        <v>920</v>
      </c>
    </row>
    <row r="173" spans="2:11" x14ac:dyDescent="0.2">
      <c r="B173" s="21" t="s">
        <v>406</v>
      </c>
      <c r="C173" s="6" t="s">
        <v>63</v>
      </c>
      <c r="D173" s="6" t="s">
        <v>90</v>
      </c>
      <c r="E173" s="27">
        <v>40309</v>
      </c>
      <c r="F173" s="28" t="s">
        <v>27</v>
      </c>
      <c r="G173" s="6" t="s">
        <v>28</v>
      </c>
      <c r="H173" s="6" t="s">
        <v>49</v>
      </c>
      <c r="I173" s="28">
        <v>40</v>
      </c>
      <c r="J173" s="35">
        <v>14.25</v>
      </c>
      <c r="K173" s="36">
        <f t="shared" si="2"/>
        <v>570</v>
      </c>
    </row>
    <row r="174" spans="2:11" x14ac:dyDescent="0.2">
      <c r="B174" s="22" t="s">
        <v>407</v>
      </c>
      <c r="C174" s="10" t="s">
        <v>143</v>
      </c>
      <c r="D174" s="10" t="s">
        <v>26</v>
      </c>
      <c r="E174" s="29">
        <v>40309</v>
      </c>
      <c r="F174" s="30" t="s">
        <v>33</v>
      </c>
      <c r="G174" s="10" t="s">
        <v>34</v>
      </c>
      <c r="H174" s="10" t="s">
        <v>17</v>
      </c>
      <c r="I174" s="30">
        <v>40</v>
      </c>
      <c r="J174" s="37">
        <v>15.5</v>
      </c>
      <c r="K174" s="38">
        <f t="shared" si="2"/>
        <v>620</v>
      </c>
    </row>
    <row r="175" spans="2:11" x14ac:dyDescent="0.2">
      <c r="B175" s="21" t="s">
        <v>408</v>
      </c>
      <c r="C175" s="6" t="s">
        <v>148</v>
      </c>
      <c r="D175" s="6" t="s">
        <v>32</v>
      </c>
      <c r="E175" s="27">
        <v>40309</v>
      </c>
      <c r="F175" s="28" t="s">
        <v>39</v>
      </c>
      <c r="G175" s="6" t="s">
        <v>40</v>
      </c>
      <c r="H175" s="6" t="s">
        <v>23</v>
      </c>
      <c r="I175" s="28">
        <v>40</v>
      </c>
      <c r="J175" s="35">
        <v>22</v>
      </c>
      <c r="K175" s="36">
        <f t="shared" si="2"/>
        <v>880</v>
      </c>
    </row>
    <row r="176" spans="2:11" x14ac:dyDescent="0.2">
      <c r="B176" s="22" t="s">
        <v>409</v>
      </c>
      <c r="C176" s="10" t="s">
        <v>151</v>
      </c>
      <c r="D176" s="10" t="s">
        <v>105</v>
      </c>
      <c r="E176" s="29">
        <v>40327</v>
      </c>
      <c r="F176" s="30" t="s">
        <v>15</v>
      </c>
      <c r="G176" s="10" t="s">
        <v>16</v>
      </c>
      <c r="H176" s="10" t="s">
        <v>29</v>
      </c>
      <c r="I176" s="30">
        <v>32</v>
      </c>
      <c r="J176" s="37">
        <v>21.25</v>
      </c>
      <c r="K176" s="38">
        <f t="shared" si="2"/>
        <v>680</v>
      </c>
    </row>
    <row r="177" spans="2:11" x14ac:dyDescent="0.2">
      <c r="B177" s="21" t="s">
        <v>410</v>
      </c>
      <c r="C177" s="6" t="s">
        <v>192</v>
      </c>
      <c r="D177" s="6" t="s">
        <v>109</v>
      </c>
      <c r="E177" s="27">
        <v>40327</v>
      </c>
      <c r="F177" s="28" t="s">
        <v>21</v>
      </c>
      <c r="G177" s="6" t="s">
        <v>22</v>
      </c>
      <c r="H177" s="6" t="s">
        <v>35</v>
      </c>
      <c r="I177" s="28">
        <v>40</v>
      </c>
      <c r="J177" s="35">
        <v>24</v>
      </c>
      <c r="K177" s="36">
        <f t="shared" si="2"/>
        <v>960</v>
      </c>
    </row>
    <row r="178" spans="2:11" x14ac:dyDescent="0.2">
      <c r="B178" s="22" t="s">
        <v>411</v>
      </c>
      <c r="C178" s="10" t="s">
        <v>158</v>
      </c>
      <c r="D178" s="10" t="s">
        <v>112</v>
      </c>
      <c r="E178" s="29">
        <v>40345</v>
      </c>
      <c r="F178" s="30" t="s">
        <v>27</v>
      </c>
      <c r="G178" s="10" t="s">
        <v>28</v>
      </c>
      <c r="H178" s="10" t="s">
        <v>41</v>
      </c>
      <c r="I178" s="30">
        <v>42</v>
      </c>
      <c r="J178" s="37">
        <v>23.45</v>
      </c>
      <c r="K178" s="38">
        <f t="shared" si="2"/>
        <v>984.9</v>
      </c>
    </row>
    <row r="179" spans="2:11" x14ac:dyDescent="0.2">
      <c r="B179" s="21" t="s">
        <v>412</v>
      </c>
      <c r="C179" s="6" t="s">
        <v>166</v>
      </c>
      <c r="D179" s="6" t="s">
        <v>115</v>
      </c>
      <c r="E179" s="27">
        <v>40345</v>
      </c>
      <c r="F179" s="28" t="s">
        <v>33</v>
      </c>
      <c r="G179" s="6" t="s">
        <v>34</v>
      </c>
      <c r="H179" s="6" t="s">
        <v>45</v>
      </c>
      <c r="I179" s="28">
        <v>36</v>
      </c>
      <c r="J179" s="35">
        <v>17.25</v>
      </c>
      <c r="K179" s="36">
        <f t="shared" si="2"/>
        <v>621</v>
      </c>
    </row>
    <row r="180" spans="2:11" x14ac:dyDescent="0.2">
      <c r="B180" s="22" t="s">
        <v>413</v>
      </c>
      <c r="C180" s="10" t="s">
        <v>169</v>
      </c>
      <c r="D180" s="10" t="s">
        <v>118</v>
      </c>
      <c r="E180" s="29">
        <v>40363</v>
      </c>
      <c r="F180" s="30" t="s">
        <v>39</v>
      </c>
      <c r="G180" s="10" t="s">
        <v>40</v>
      </c>
      <c r="H180" s="10" t="s">
        <v>49</v>
      </c>
      <c r="I180" s="30">
        <v>40</v>
      </c>
      <c r="J180" s="37">
        <v>18</v>
      </c>
      <c r="K180" s="38">
        <f t="shared" si="2"/>
        <v>720</v>
      </c>
    </row>
    <row r="181" spans="2:11" x14ac:dyDescent="0.2">
      <c r="B181" s="21" t="s">
        <v>414</v>
      </c>
      <c r="C181" s="6" t="s">
        <v>172</v>
      </c>
      <c r="D181" s="6" t="s">
        <v>121</v>
      </c>
      <c r="E181" s="27">
        <v>40363</v>
      </c>
      <c r="F181" s="28" t="s">
        <v>15</v>
      </c>
      <c r="G181" s="6" t="s">
        <v>16</v>
      </c>
      <c r="H181" s="6" t="s">
        <v>17</v>
      </c>
      <c r="I181" s="28">
        <v>32</v>
      </c>
      <c r="J181" s="35">
        <v>23</v>
      </c>
      <c r="K181" s="36">
        <f t="shared" si="2"/>
        <v>736</v>
      </c>
    </row>
    <row r="182" spans="2:11" x14ac:dyDescent="0.2">
      <c r="B182" s="22" t="s">
        <v>415</v>
      </c>
      <c r="C182" s="10" t="s">
        <v>175</v>
      </c>
      <c r="D182" s="10" t="s">
        <v>124</v>
      </c>
      <c r="E182" s="29">
        <v>40381</v>
      </c>
      <c r="F182" s="30" t="s">
        <v>27</v>
      </c>
      <c r="G182" s="10" t="s">
        <v>28</v>
      </c>
      <c r="H182" s="10" t="s">
        <v>35</v>
      </c>
      <c r="I182" s="30">
        <v>40</v>
      </c>
      <c r="J182" s="37">
        <v>14</v>
      </c>
      <c r="K182" s="38">
        <f t="shared" si="2"/>
        <v>560</v>
      </c>
    </row>
    <row r="183" spans="2:11" x14ac:dyDescent="0.2">
      <c r="B183" s="21" t="s">
        <v>416</v>
      </c>
      <c r="C183" s="6" t="s">
        <v>178</v>
      </c>
      <c r="D183" s="6" t="s">
        <v>127</v>
      </c>
      <c r="E183" s="27">
        <v>40381</v>
      </c>
      <c r="F183" s="28" t="s">
        <v>33</v>
      </c>
      <c r="G183" s="6" t="s">
        <v>34</v>
      </c>
      <c r="H183" s="6" t="s">
        <v>41</v>
      </c>
      <c r="I183" s="28">
        <v>40</v>
      </c>
      <c r="J183" s="35">
        <v>15</v>
      </c>
      <c r="K183" s="36">
        <f t="shared" si="2"/>
        <v>600</v>
      </c>
    </row>
    <row r="184" spans="2:11" x14ac:dyDescent="0.2">
      <c r="B184" s="22" t="s">
        <v>417</v>
      </c>
      <c r="C184" s="10" t="s">
        <v>181</v>
      </c>
      <c r="D184" s="10" t="s">
        <v>132</v>
      </c>
      <c r="E184" s="29">
        <v>40381</v>
      </c>
      <c r="F184" s="30" t="s">
        <v>39</v>
      </c>
      <c r="G184" s="10" t="s">
        <v>40</v>
      </c>
      <c r="H184" s="10" t="s">
        <v>45</v>
      </c>
      <c r="I184" s="30">
        <v>40</v>
      </c>
      <c r="J184" s="37">
        <v>22.25</v>
      </c>
      <c r="K184" s="38">
        <f t="shared" si="2"/>
        <v>890</v>
      </c>
    </row>
    <row r="185" spans="2:11" x14ac:dyDescent="0.2">
      <c r="B185" s="21" t="s">
        <v>418</v>
      </c>
      <c r="C185" s="6" t="s">
        <v>184</v>
      </c>
      <c r="D185" s="6" t="s">
        <v>139</v>
      </c>
      <c r="E185" s="27">
        <v>40381</v>
      </c>
      <c r="F185" s="28" t="s">
        <v>15</v>
      </c>
      <c r="G185" s="6" t="s">
        <v>16</v>
      </c>
      <c r="H185" s="6" t="s">
        <v>49</v>
      </c>
      <c r="I185" s="28">
        <v>36</v>
      </c>
      <c r="J185" s="35">
        <v>21</v>
      </c>
      <c r="K185" s="36">
        <f t="shared" si="2"/>
        <v>756</v>
      </c>
    </row>
    <row r="186" spans="2:11" x14ac:dyDescent="0.2">
      <c r="B186" s="22" t="s">
        <v>419</v>
      </c>
      <c r="C186" s="10" t="s">
        <v>189</v>
      </c>
      <c r="D186" s="10" t="s">
        <v>141</v>
      </c>
      <c r="E186" s="29">
        <v>40381</v>
      </c>
      <c r="F186" s="30" t="s">
        <v>21</v>
      </c>
      <c r="G186" s="10" t="s">
        <v>22</v>
      </c>
      <c r="H186" s="10" t="s">
        <v>17</v>
      </c>
      <c r="I186" s="30">
        <v>40</v>
      </c>
      <c r="J186" s="37">
        <v>24.75</v>
      </c>
      <c r="K186" s="38">
        <f t="shared" si="2"/>
        <v>990</v>
      </c>
    </row>
    <row r="187" spans="2:11" x14ac:dyDescent="0.2">
      <c r="B187" s="21" t="s">
        <v>420</v>
      </c>
      <c r="C187" s="6" t="s">
        <v>195</v>
      </c>
      <c r="D187" s="6" t="s">
        <v>144</v>
      </c>
      <c r="E187" s="27">
        <v>40399</v>
      </c>
      <c r="F187" s="28" t="s">
        <v>27</v>
      </c>
      <c r="G187" s="6" t="s">
        <v>28</v>
      </c>
      <c r="H187" s="6" t="s">
        <v>23</v>
      </c>
      <c r="I187" s="28">
        <v>45</v>
      </c>
      <c r="J187" s="35">
        <v>23</v>
      </c>
      <c r="K187" s="36">
        <f t="shared" si="2"/>
        <v>1035</v>
      </c>
    </row>
    <row r="188" spans="2:11" x14ac:dyDescent="0.2">
      <c r="B188" s="22" t="s">
        <v>421</v>
      </c>
      <c r="C188" s="10" t="s">
        <v>197</v>
      </c>
      <c r="D188" s="10" t="s">
        <v>38</v>
      </c>
      <c r="E188" s="29">
        <v>40399</v>
      </c>
      <c r="F188" s="30" t="s">
        <v>33</v>
      </c>
      <c r="G188" s="10" t="s">
        <v>34</v>
      </c>
      <c r="H188" s="10" t="s">
        <v>29</v>
      </c>
      <c r="I188" s="30">
        <v>40</v>
      </c>
      <c r="J188" s="37">
        <v>17</v>
      </c>
      <c r="K188" s="38">
        <f t="shared" si="2"/>
        <v>680</v>
      </c>
    </row>
    <row r="189" spans="2:11" x14ac:dyDescent="0.2">
      <c r="B189" s="21" t="s">
        <v>422</v>
      </c>
      <c r="C189" s="6" t="s">
        <v>200</v>
      </c>
      <c r="D189" s="6" t="s">
        <v>44</v>
      </c>
      <c r="E189" s="27">
        <v>40399</v>
      </c>
      <c r="F189" s="28" t="s">
        <v>39</v>
      </c>
      <c r="G189" s="6" t="s">
        <v>40</v>
      </c>
      <c r="H189" s="6" t="s">
        <v>35</v>
      </c>
      <c r="I189" s="28">
        <v>40</v>
      </c>
      <c r="J189" s="35">
        <v>18</v>
      </c>
      <c r="K189" s="36">
        <f t="shared" si="2"/>
        <v>720</v>
      </c>
    </row>
    <row r="190" spans="2:11" x14ac:dyDescent="0.2">
      <c r="B190" s="22" t="s">
        <v>423</v>
      </c>
      <c r="C190" s="10" t="s">
        <v>204</v>
      </c>
      <c r="D190" s="10" t="s">
        <v>193</v>
      </c>
      <c r="E190" s="29">
        <v>40399</v>
      </c>
      <c r="F190" s="30" t="s">
        <v>15</v>
      </c>
      <c r="G190" s="10" t="s">
        <v>16</v>
      </c>
      <c r="H190" s="10" t="s">
        <v>41</v>
      </c>
      <c r="I190" s="30">
        <v>33</v>
      </c>
      <c r="J190" s="37">
        <v>23</v>
      </c>
      <c r="K190" s="38">
        <f t="shared" si="2"/>
        <v>759</v>
      </c>
    </row>
    <row r="191" spans="2:11" x14ac:dyDescent="0.2">
      <c r="B191" s="21" t="s">
        <v>424</v>
      </c>
      <c r="C191" s="6" t="s">
        <v>207</v>
      </c>
      <c r="D191" s="6" t="s">
        <v>164</v>
      </c>
      <c r="E191" s="27">
        <v>40417</v>
      </c>
      <c r="F191" s="28" t="s">
        <v>21</v>
      </c>
      <c r="G191" s="6" t="s">
        <v>22</v>
      </c>
      <c r="H191" s="6" t="s">
        <v>45</v>
      </c>
      <c r="I191" s="28">
        <v>40</v>
      </c>
      <c r="J191" s="35">
        <v>14</v>
      </c>
      <c r="K191" s="36">
        <f t="shared" si="2"/>
        <v>560</v>
      </c>
    </row>
    <row r="192" spans="2:11" x14ac:dyDescent="0.2">
      <c r="B192" s="22" t="s">
        <v>425</v>
      </c>
      <c r="C192" s="10" t="s">
        <v>207</v>
      </c>
      <c r="D192" s="10" t="s">
        <v>426</v>
      </c>
      <c r="E192" s="29">
        <v>40417</v>
      </c>
      <c r="F192" s="30" t="s">
        <v>27</v>
      </c>
      <c r="G192" s="10" t="s">
        <v>28</v>
      </c>
      <c r="H192" s="10" t="s">
        <v>49</v>
      </c>
      <c r="I192" s="30">
        <v>40</v>
      </c>
      <c r="J192" s="37">
        <v>15.35</v>
      </c>
      <c r="K192" s="38">
        <f t="shared" si="2"/>
        <v>614</v>
      </c>
    </row>
    <row r="193" spans="2:11" x14ac:dyDescent="0.2">
      <c r="B193" s="21" t="s">
        <v>427</v>
      </c>
      <c r="C193" s="6" t="s">
        <v>210</v>
      </c>
      <c r="D193" s="6" t="s">
        <v>428</v>
      </c>
      <c r="E193" s="27">
        <v>40417</v>
      </c>
      <c r="F193" s="28" t="s">
        <v>33</v>
      </c>
      <c r="G193" s="6" t="s">
        <v>34</v>
      </c>
      <c r="H193" s="6" t="s">
        <v>17</v>
      </c>
      <c r="I193" s="28">
        <v>36</v>
      </c>
      <c r="J193" s="35">
        <v>22</v>
      </c>
      <c r="K193" s="36">
        <f t="shared" si="2"/>
        <v>792</v>
      </c>
    </row>
    <row r="194" spans="2:11" x14ac:dyDescent="0.2">
      <c r="B194" s="22" t="s">
        <v>429</v>
      </c>
      <c r="C194" s="10" t="s">
        <v>210</v>
      </c>
      <c r="D194" s="10" t="s">
        <v>173</v>
      </c>
      <c r="E194" s="29">
        <v>40417</v>
      </c>
      <c r="F194" s="30" t="s">
        <v>39</v>
      </c>
      <c r="G194" s="10" t="s">
        <v>40</v>
      </c>
      <c r="H194" s="10" t="s">
        <v>23</v>
      </c>
      <c r="I194" s="30">
        <v>40</v>
      </c>
      <c r="J194" s="37">
        <v>21</v>
      </c>
      <c r="K194" s="38">
        <f t="shared" si="2"/>
        <v>840</v>
      </c>
    </row>
    <row r="195" spans="2:11" x14ac:dyDescent="0.2">
      <c r="B195" s="21" t="s">
        <v>430</v>
      </c>
      <c r="C195" s="6" t="s">
        <v>213</v>
      </c>
      <c r="D195" s="6" t="s">
        <v>431</v>
      </c>
      <c r="E195" s="27">
        <v>40453</v>
      </c>
      <c r="F195" s="28" t="s">
        <v>15</v>
      </c>
      <c r="G195" s="6" t="s">
        <v>16</v>
      </c>
      <c r="H195" s="6" t="s">
        <v>29</v>
      </c>
      <c r="I195" s="28">
        <v>40</v>
      </c>
      <c r="J195" s="35">
        <v>24.45</v>
      </c>
      <c r="K195" s="36">
        <f t="shared" si="2"/>
        <v>978</v>
      </c>
    </row>
    <row r="196" spans="2:11" x14ac:dyDescent="0.2">
      <c r="B196" s="22" t="s">
        <v>432</v>
      </c>
      <c r="C196" s="10" t="s">
        <v>213</v>
      </c>
      <c r="D196" s="10" t="s">
        <v>433</v>
      </c>
      <c r="E196" s="29">
        <v>40453</v>
      </c>
      <c r="F196" s="30" t="s">
        <v>21</v>
      </c>
      <c r="G196" s="10" t="s">
        <v>22</v>
      </c>
      <c r="H196" s="10" t="s">
        <v>35</v>
      </c>
      <c r="I196" s="30">
        <v>40</v>
      </c>
      <c r="J196" s="37">
        <v>23</v>
      </c>
      <c r="K196" s="38">
        <f t="shared" si="2"/>
        <v>920</v>
      </c>
    </row>
    <row r="197" spans="2:11" x14ac:dyDescent="0.2">
      <c r="B197" s="21" t="s">
        <v>434</v>
      </c>
      <c r="C197" s="6" t="s">
        <v>216</v>
      </c>
      <c r="D197" s="6" t="s">
        <v>182</v>
      </c>
      <c r="E197" s="27">
        <v>40486</v>
      </c>
      <c r="F197" s="28" t="s">
        <v>27</v>
      </c>
      <c r="G197" s="6" t="s">
        <v>28</v>
      </c>
      <c r="H197" s="6" t="s">
        <v>41</v>
      </c>
      <c r="I197" s="28">
        <v>40</v>
      </c>
      <c r="J197" s="35">
        <v>17</v>
      </c>
      <c r="K197" s="36">
        <f t="shared" si="2"/>
        <v>680</v>
      </c>
    </row>
    <row r="198" spans="2:11" x14ac:dyDescent="0.2">
      <c r="B198" s="22" t="s">
        <v>435</v>
      </c>
      <c r="C198" s="10" t="s">
        <v>216</v>
      </c>
      <c r="D198" s="10" t="s">
        <v>185</v>
      </c>
      <c r="E198" s="29">
        <v>40486</v>
      </c>
      <c r="F198" s="30" t="s">
        <v>33</v>
      </c>
      <c r="G198" s="10" t="s">
        <v>34</v>
      </c>
      <c r="H198" s="10" t="s">
        <v>45</v>
      </c>
      <c r="I198" s="30">
        <v>34</v>
      </c>
      <c r="J198" s="37">
        <v>18.75</v>
      </c>
      <c r="K198" s="38">
        <f t="shared" si="2"/>
        <v>637.5</v>
      </c>
    </row>
    <row r="199" spans="2:11" x14ac:dyDescent="0.2">
      <c r="B199" s="21" t="s">
        <v>436</v>
      </c>
      <c r="C199" s="6" t="s">
        <v>219</v>
      </c>
      <c r="D199" s="6" t="s">
        <v>48</v>
      </c>
      <c r="E199" s="27">
        <v>40486</v>
      </c>
      <c r="F199" s="28" t="s">
        <v>39</v>
      </c>
      <c r="G199" s="6" t="s">
        <v>40</v>
      </c>
      <c r="H199" s="6" t="s">
        <v>49</v>
      </c>
      <c r="I199" s="28">
        <v>40</v>
      </c>
      <c r="J199" s="35">
        <v>23</v>
      </c>
      <c r="K199" s="36">
        <f t="shared" si="2"/>
        <v>920</v>
      </c>
    </row>
    <row r="200" spans="2:11" x14ac:dyDescent="0.2">
      <c r="B200" s="22" t="s">
        <v>437</v>
      </c>
      <c r="C200" s="10" t="s">
        <v>219</v>
      </c>
      <c r="D200" s="10" t="s">
        <v>52</v>
      </c>
      <c r="E200" s="29">
        <v>40486</v>
      </c>
      <c r="F200" s="30" t="s">
        <v>15</v>
      </c>
      <c r="G200" s="10" t="s">
        <v>16</v>
      </c>
      <c r="H200" s="10" t="s">
        <v>17</v>
      </c>
      <c r="I200" s="30">
        <v>40</v>
      </c>
      <c r="J200" s="37">
        <v>14</v>
      </c>
      <c r="K200" s="38">
        <f t="shared" si="2"/>
        <v>560</v>
      </c>
    </row>
    <row r="201" spans="2:11" x14ac:dyDescent="0.2">
      <c r="B201" s="21" t="s">
        <v>438</v>
      </c>
      <c r="C201" s="6" t="s">
        <v>222</v>
      </c>
      <c r="D201" s="6" t="s">
        <v>198</v>
      </c>
      <c r="E201" s="27">
        <v>40489</v>
      </c>
      <c r="F201" s="28" t="s">
        <v>21</v>
      </c>
      <c r="G201" s="6" t="s">
        <v>22</v>
      </c>
      <c r="H201" s="6" t="s">
        <v>23</v>
      </c>
      <c r="I201" s="28">
        <v>36</v>
      </c>
      <c r="J201" s="35">
        <v>15.45</v>
      </c>
      <c r="K201" s="36">
        <f>I201*J201</f>
        <v>556.19999999999993</v>
      </c>
    </row>
    <row r="202" spans="2:11" x14ac:dyDescent="0.2">
      <c r="B202" s="23" t="s">
        <v>439</v>
      </c>
      <c r="C202" s="14" t="s">
        <v>225</v>
      </c>
      <c r="D202" s="14" t="s">
        <v>440</v>
      </c>
      <c r="E202" s="31">
        <v>40489</v>
      </c>
      <c r="F202" s="32" t="s">
        <v>27</v>
      </c>
      <c r="G202" s="14" t="s">
        <v>28</v>
      </c>
      <c r="H202" s="14" t="s">
        <v>29</v>
      </c>
      <c r="I202" s="32">
        <v>40</v>
      </c>
      <c r="J202" s="39">
        <v>22</v>
      </c>
      <c r="K202" s="40">
        <f>I202*J202</f>
        <v>880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9"/>
  <sheetViews>
    <sheetView workbookViewId="0">
      <selection activeCell="L12" sqref="L12"/>
    </sheetView>
  </sheetViews>
  <sheetFormatPr defaultRowHeight="14.25" x14ac:dyDescent="0.2"/>
  <cols>
    <col min="1" max="1" width="12.28515625" style="17" customWidth="1"/>
    <col min="2" max="2" width="12.7109375" style="20" customWidth="1"/>
    <col min="3" max="3" width="12" style="17" customWidth="1"/>
    <col min="4" max="4" width="12.140625" style="17" customWidth="1"/>
    <col min="5" max="5" width="12.28515625" style="20" customWidth="1"/>
    <col min="6" max="6" width="11.85546875" style="20" customWidth="1"/>
    <col min="7" max="7" width="17.7109375" style="17" customWidth="1"/>
    <col min="8" max="8" width="15.85546875" style="17" customWidth="1"/>
    <col min="9" max="9" width="10.140625" style="20" customWidth="1"/>
    <col min="10" max="10" width="12.85546875" style="17" customWidth="1"/>
    <col min="11" max="11" width="15.140625" style="17" customWidth="1"/>
    <col min="12" max="12" width="17.7109375" style="20" customWidth="1"/>
    <col min="13" max="13" width="17.28515625" style="17" customWidth="1"/>
    <col min="14" max="15" width="9.140625" style="17"/>
    <col min="16" max="18" width="0" style="17" hidden="1" customWidth="1"/>
    <col min="19" max="19" width="10.140625" style="17" hidden="1" customWidth="1"/>
    <col min="20" max="20" width="10.28515625" style="17" hidden="1" customWidth="1"/>
    <col min="21" max="21" width="11.7109375" style="17" hidden="1" customWidth="1"/>
    <col min="22" max="27" width="0" style="17" hidden="1" customWidth="1"/>
    <col min="28" max="16384" width="9.140625" style="17"/>
  </cols>
  <sheetData>
    <row r="1" spans="1:27" ht="18" x14ac:dyDescent="0.25">
      <c r="A1" s="1" t="s">
        <v>1</v>
      </c>
      <c r="B1" s="19"/>
      <c r="C1" s="1"/>
      <c r="D1" s="1"/>
      <c r="E1" s="19"/>
      <c r="F1" s="19"/>
      <c r="G1" s="1"/>
      <c r="H1" s="1"/>
      <c r="I1" s="19"/>
      <c r="J1" s="1"/>
      <c r="K1" s="1"/>
      <c r="L1" s="19"/>
    </row>
    <row r="5" spans="1:27" ht="21" customHeight="1" x14ac:dyDescent="0.2">
      <c r="B5" s="25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33" t="s">
        <v>10</v>
      </c>
      <c r="K5" s="34" t="s">
        <v>11</v>
      </c>
      <c r="L5" s="26" t="s">
        <v>611</v>
      </c>
      <c r="R5" s="2" t="s">
        <v>2</v>
      </c>
      <c r="S5" s="3" t="s">
        <v>3</v>
      </c>
      <c r="T5" s="3" t="s">
        <v>4</v>
      </c>
      <c r="U5" s="3" t="s">
        <v>5</v>
      </c>
      <c r="V5" s="3" t="s">
        <v>6</v>
      </c>
      <c r="W5" s="3" t="s">
        <v>7</v>
      </c>
      <c r="X5" s="3" t="s">
        <v>8</v>
      </c>
      <c r="Y5" s="3" t="s">
        <v>9</v>
      </c>
      <c r="Z5" s="3" t="s">
        <v>10</v>
      </c>
      <c r="AA5" s="4" t="s">
        <v>11</v>
      </c>
    </row>
    <row r="6" spans="1:27" x14ac:dyDescent="0.2">
      <c r="B6" s="21" t="s">
        <v>12</v>
      </c>
      <c r="C6" s="6" t="s">
        <v>13</v>
      </c>
      <c r="D6" s="6" t="s">
        <v>205</v>
      </c>
      <c r="E6" s="27">
        <v>38190</v>
      </c>
      <c r="F6" s="28" t="s">
        <v>15</v>
      </c>
      <c r="G6" s="6" t="s">
        <v>16</v>
      </c>
      <c r="H6" s="6" t="s">
        <v>17</v>
      </c>
      <c r="I6" s="28">
        <v>40</v>
      </c>
      <c r="J6" s="35">
        <v>15</v>
      </c>
      <c r="K6" s="36">
        <f t="shared" ref="K6:K37" si="0">I6*J6</f>
        <v>600</v>
      </c>
      <c r="L6" s="28"/>
      <c r="P6" s="17" t="str">
        <f t="shared" ref="P6:P37" si="1">VLOOKUP(B6,$R$6:$R$196,1,FALSE)</f>
        <v>EMP123</v>
      </c>
      <c r="R6" s="5" t="s">
        <v>12</v>
      </c>
      <c r="S6" s="6" t="s">
        <v>13</v>
      </c>
      <c r="T6" s="6" t="s">
        <v>205</v>
      </c>
      <c r="U6" s="7">
        <v>38190</v>
      </c>
      <c r="V6" s="6" t="s">
        <v>15</v>
      </c>
      <c r="W6" s="6" t="s">
        <v>16</v>
      </c>
      <c r="X6" s="6" t="s">
        <v>17</v>
      </c>
      <c r="Y6" s="6">
        <v>40</v>
      </c>
      <c r="Z6" s="6">
        <v>15</v>
      </c>
      <c r="AA6" s="8">
        <f t="shared" ref="AA6:AA66" si="2">Y6*Z6</f>
        <v>600</v>
      </c>
    </row>
    <row r="7" spans="1:27" x14ac:dyDescent="0.2">
      <c r="B7" s="22" t="s">
        <v>18</v>
      </c>
      <c r="C7" s="10" t="s">
        <v>19</v>
      </c>
      <c r="D7" s="10" t="s">
        <v>276</v>
      </c>
      <c r="E7" s="29">
        <v>38190</v>
      </c>
      <c r="F7" s="30" t="s">
        <v>21</v>
      </c>
      <c r="G7" s="10" t="s">
        <v>22</v>
      </c>
      <c r="H7" s="10" t="s">
        <v>23</v>
      </c>
      <c r="I7" s="30">
        <v>32</v>
      </c>
      <c r="J7" s="37">
        <v>22.25</v>
      </c>
      <c r="K7" s="38">
        <f t="shared" si="0"/>
        <v>712</v>
      </c>
      <c r="L7" s="28"/>
      <c r="P7" s="17" t="str">
        <f t="shared" si="1"/>
        <v>EMP124</v>
      </c>
      <c r="R7" s="9" t="s">
        <v>18</v>
      </c>
      <c r="S7" s="10" t="s">
        <v>19</v>
      </c>
      <c r="T7" s="10" t="s">
        <v>276</v>
      </c>
      <c r="U7" s="11">
        <v>38190</v>
      </c>
      <c r="V7" s="10" t="s">
        <v>21</v>
      </c>
      <c r="W7" s="10" t="s">
        <v>22</v>
      </c>
      <c r="X7" s="10" t="s">
        <v>23</v>
      </c>
      <c r="Y7" s="10">
        <v>32</v>
      </c>
      <c r="Z7" s="10">
        <v>22.25</v>
      </c>
      <c r="AA7" s="12">
        <f t="shared" si="2"/>
        <v>712</v>
      </c>
    </row>
    <row r="8" spans="1:27" x14ac:dyDescent="0.2">
      <c r="B8" s="21" t="s">
        <v>24</v>
      </c>
      <c r="C8" s="6" t="s">
        <v>25</v>
      </c>
      <c r="D8" s="6" t="s">
        <v>277</v>
      </c>
      <c r="E8" s="27">
        <v>38190</v>
      </c>
      <c r="F8" s="28" t="s">
        <v>27</v>
      </c>
      <c r="G8" s="6" t="s">
        <v>28</v>
      </c>
      <c r="H8" s="6" t="s">
        <v>29</v>
      </c>
      <c r="I8" s="28">
        <v>42</v>
      </c>
      <c r="J8" s="35">
        <v>21</v>
      </c>
      <c r="K8" s="36">
        <f t="shared" si="0"/>
        <v>882</v>
      </c>
      <c r="L8" s="28"/>
      <c r="P8" s="17" t="str">
        <f t="shared" si="1"/>
        <v>EMP125</v>
      </c>
      <c r="R8" s="5" t="s">
        <v>24</v>
      </c>
      <c r="S8" s="6" t="s">
        <v>25</v>
      </c>
      <c r="T8" s="6" t="s">
        <v>277</v>
      </c>
      <c r="U8" s="7">
        <v>38190</v>
      </c>
      <c r="V8" s="6" t="s">
        <v>27</v>
      </c>
      <c r="W8" s="6" t="s">
        <v>28</v>
      </c>
      <c r="X8" s="6" t="s">
        <v>29</v>
      </c>
      <c r="Y8" s="6">
        <v>42</v>
      </c>
      <c r="Z8" s="6">
        <v>21</v>
      </c>
      <c r="AA8" s="8">
        <f t="shared" si="2"/>
        <v>882</v>
      </c>
    </row>
    <row r="9" spans="1:27" x14ac:dyDescent="0.2">
      <c r="B9" s="22" t="s">
        <v>30</v>
      </c>
      <c r="C9" s="10" t="s">
        <v>31</v>
      </c>
      <c r="D9" s="10" t="s">
        <v>278</v>
      </c>
      <c r="E9" s="29">
        <v>38465</v>
      </c>
      <c r="F9" s="30" t="s">
        <v>33</v>
      </c>
      <c r="G9" s="10" t="s">
        <v>34</v>
      </c>
      <c r="H9" s="10" t="s">
        <v>35</v>
      </c>
      <c r="I9" s="30">
        <v>40</v>
      </c>
      <c r="J9" s="37">
        <v>24</v>
      </c>
      <c r="K9" s="38">
        <f t="shared" si="0"/>
        <v>960</v>
      </c>
      <c r="L9" s="28"/>
      <c r="P9" s="17" t="str">
        <f t="shared" si="1"/>
        <v>EMP126</v>
      </c>
      <c r="R9" s="9" t="s">
        <v>30</v>
      </c>
      <c r="S9" s="10" t="s">
        <v>31</v>
      </c>
      <c r="T9" s="10" t="s">
        <v>278</v>
      </c>
      <c r="U9" s="11">
        <v>38465</v>
      </c>
      <c r="V9" s="10" t="s">
        <v>33</v>
      </c>
      <c r="W9" s="10" t="s">
        <v>34</v>
      </c>
      <c r="X9" s="10" t="s">
        <v>35</v>
      </c>
      <c r="Y9" s="10">
        <v>40</v>
      </c>
      <c r="Z9" s="10">
        <v>24</v>
      </c>
      <c r="AA9" s="12">
        <f t="shared" si="2"/>
        <v>960</v>
      </c>
    </row>
    <row r="10" spans="1:27" x14ac:dyDescent="0.2">
      <c r="B10" s="21" t="s">
        <v>36</v>
      </c>
      <c r="C10" s="6" t="s">
        <v>37</v>
      </c>
      <c r="D10" s="6" t="s">
        <v>279</v>
      </c>
      <c r="E10" s="27">
        <v>38465</v>
      </c>
      <c r="F10" s="28" t="s">
        <v>39</v>
      </c>
      <c r="G10" s="6" t="s">
        <v>40</v>
      </c>
      <c r="H10" s="6" t="s">
        <v>41</v>
      </c>
      <c r="I10" s="28">
        <v>36</v>
      </c>
      <c r="J10" s="35">
        <v>23</v>
      </c>
      <c r="K10" s="36">
        <f t="shared" si="0"/>
        <v>828</v>
      </c>
      <c r="L10" s="28"/>
      <c r="P10" s="17" t="str">
        <f t="shared" si="1"/>
        <v>EMP127</v>
      </c>
      <c r="R10" s="5" t="s">
        <v>36</v>
      </c>
      <c r="S10" s="6" t="s">
        <v>37</v>
      </c>
      <c r="T10" s="6" t="s">
        <v>279</v>
      </c>
      <c r="U10" s="7">
        <v>38465</v>
      </c>
      <c r="V10" s="6" t="s">
        <v>39</v>
      </c>
      <c r="W10" s="6" t="s">
        <v>40</v>
      </c>
      <c r="X10" s="6" t="s">
        <v>41</v>
      </c>
      <c r="Y10" s="6">
        <v>36</v>
      </c>
      <c r="Z10" s="6">
        <v>23</v>
      </c>
      <c r="AA10" s="8">
        <f t="shared" si="2"/>
        <v>828</v>
      </c>
    </row>
    <row r="11" spans="1:27" x14ac:dyDescent="0.2">
      <c r="B11" s="22" t="s">
        <v>42</v>
      </c>
      <c r="C11" s="10" t="s">
        <v>43</v>
      </c>
      <c r="D11" s="10" t="s">
        <v>280</v>
      </c>
      <c r="E11" s="29">
        <v>38555</v>
      </c>
      <c r="F11" s="30" t="s">
        <v>15</v>
      </c>
      <c r="G11" s="10" t="s">
        <v>16</v>
      </c>
      <c r="H11" s="10" t="s">
        <v>45</v>
      </c>
      <c r="I11" s="30">
        <v>40</v>
      </c>
      <c r="J11" s="37">
        <v>17</v>
      </c>
      <c r="K11" s="38">
        <f t="shared" si="0"/>
        <v>680</v>
      </c>
      <c r="L11" s="28"/>
      <c r="P11" s="17" t="str">
        <f t="shared" si="1"/>
        <v>EMP128</v>
      </c>
      <c r="R11" s="9" t="s">
        <v>42</v>
      </c>
      <c r="S11" s="10" t="s">
        <v>43</v>
      </c>
      <c r="T11" s="10" t="s">
        <v>280</v>
      </c>
      <c r="U11" s="11">
        <v>38555</v>
      </c>
      <c r="V11" s="10" t="s">
        <v>15</v>
      </c>
      <c r="W11" s="10" t="s">
        <v>16</v>
      </c>
      <c r="X11" s="10" t="s">
        <v>45</v>
      </c>
      <c r="Y11" s="10">
        <v>40</v>
      </c>
      <c r="Z11" s="10">
        <v>17</v>
      </c>
      <c r="AA11" s="12">
        <f t="shared" si="2"/>
        <v>680</v>
      </c>
    </row>
    <row r="12" spans="1:27" x14ac:dyDescent="0.2">
      <c r="B12" s="21" t="s">
        <v>46</v>
      </c>
      <c r="C12" s="6" t="s">
        <v>47</v>
      </c>
      <c r="D12" s="6" t="s">
        <v>214</v>
      </c>
      <c r="E12" s="27">
        <v>38555</v>
      </c>
      <c r="F12" s="28" t="s">
        <v>21</v>
      </c>
      <c r="G12" s="6" t="s">
        <v>22</v>
      </c>
      <c r="H12" s="6" t="s">
        <v>49</v>
      </c>
      <c r="I12" s="28">
        <v>40</v>
      </c>
      <c r="J12" s="35">
        <v>18.5</v>
      </c>
      <c r="K12" s="36">
        <f t="shared" si="0"/>
        <v>740</v>
      </c>
      <c r="L12" s="28"/>
      <c r="P12" s="17" t="str">
        <f t="shared" si="1"/>
        <v>EMP129</v>
      </c>
      <c r="R12" s="5" t="s">
        <v>46</v>
      </c>
      <c r="S12" s="6" t="s">
        <v>47</v>
      </c>
      <c r="T12" s="6" t="s">
        <v>214</v>
      </c>
      <c r="U12" s="7">
        <v>38555</v>
      </c>
      <c r="V12" s="6" t="s">
        <v>21</v>
      </c>
      <c r="W12" s="6" t="s">
        <v>22</v>
      </c>
      <c r="X12" s="6" t="s">
        <v>49</v>
      </c>
      <c r="Y12" s="6">
        <v>40</v>
      </c>
      <c r="Z12" s="6">
        <v>18.5</v>
      </c>
      <c r="AA12" s="8">
        <f t="shared" si="2"/>
        <v>740</v>
      </c>
    </row>
    <row r="13" spans="1:27" x14ac:dyDescent="0.2">
      <c r="B13" s="22" t="s">
        <v>50</v>
      </c>
      <c r="C13" s="10" t="s">
        <v>51</v>
      </c>
      <c r="D13" s="10" t="s">
        <v>281</v>
      </c>
      <c r="E13" s="29">
        <v>38591</v>
      </c>
      <c r="F13" s="30" t="s">
        <v>27</v>
      </c>
      <c r="G13" s="10" t="s">
        <v>28</v>
      </c>
      <c r="H13" s="10" t="s">
        <v>17</v>
      </c>
      <c r="I13" s="30">
        <v>40</v>
      </c>
      <c r="J13" s="37">
        <v>23</v>
      </c>
      <c r="K13" s="38">
        <f t="shared" si="0"/>
        <v>920</v>
      </c>
      <c r="L13" s="28"/>
      <c r="P13" s="17" t="str">
        <f t="shared" si="1"/>
        <v>EMP130</v>
      </c>
      <c r="R13" s="9" t="s">
        <v>50</v>
      </c>
      <c r="S13" s="10" t="s">
        <v>51</v>
      </c>
      <c r="T13" s="10" t="s">
        <v>281</v>
      </c>
      <c r="U13" s="11">
        <v>38591</v>
      </c>
      <c r="V13" s="10" t="s">
        <v>27</v>
      </c>
      <c r="W13" s="10" t="s">
        <v>28</v>
      </c>
      <c r="X13" s="10" t="s">
        <v>17</v>
      </c>
      <c r="Y13" s="10">
        <v>40</v>
      </c>
      <c r="Z13" s="10">
        <v>23</v>
      </c>
      <c r="AA13" s="12">
        <f t="shared" si="2"/>
        <v>920</v>
      </c>
    </row>
    <row r="14" spans="1:27" x14ac:dyDescent="0.2">
      <c r="B14" s="21" t="s">
        <v>53</v>
      </c>
      <c r="C14" s="6" t="s">
        <v>54</v>
      </c>
      <c r="D14" s="6" t="s">
        <v>282</v>
      </c>
      <c r="E14" s="27">
        <v>38591</v>
      </c>
      <c r="F14" s="28" t="s">
        <v>33</v>
      </c>
      <c r="G14" s="6" t="s">
        <v>34</v>
      </c>
      <c r="H14" s="6" t="s">
        <v>23</v>
      </c>
      <c r="I14" s="28">
        <v>40</v>
      </c>
      <c r="J14" s="35">
        <v>14</v>
      </c>
      <c r="K14" s="36">
        <f t="shared" si="0"/>
        <v>560</v>
      </c>
      <c r="L14" s="28"/>
      <c r="P14" s="17" t="e">
        <f t="shared" si="1"/>
        <v>#N/A</v>
      </c>
      <c r="R14" s="9" t="s">
        <v>56</v>
      </c>
      <c r="S14" s="10" t="s">
        <v>57</v>
      </c>
      <c r="T14" s="10" t="s">
        <v>283</v>
      </c>
      <c r="U14" s="11">
        <v>38609</v>
      </c>
      <c r="V14" s="10" t="s">
        <v>15</v>
      </c>
      <c r="W14" s="10" t="s">
        <v>16</v>
      </c>
      <c r="X14" s="10" t="s">
        <v>29</v>
      </c>
      <c r="Y14" s="10">
        <v>32</v>
      </c>
      <c r="Z14" s="10">
        <v>15.35</v>
      </c>
      <c r="AA14" s="12">
        <f t="shared" si="2"/>
        <v>491.2</v>
      </c>
    </row>
    <row r="15" spans="1:27" x14ac:dyDescent="0.2">
      <c r="B15" s="22" t="s">
        <v>56</v>
      </c>
      <c r="C15" s="10" t="s">
        <v>57</v>
      </c>
      <c r="D15" s="10" t="s">
        <v>283</v>
      </c>
      <c r="E15" s="29">
        <v>38609</v>
      </c>
      <c r="F15" s="30" t="s">
        <v>15</v>
      </c>
      <c r="G15" s="10" t="s">
        <v>16</v>
      </c>
      <c r="H15" s="10" t="s">
        <v>29</v>
      </c>
      <c r="I15" s="30">
        <v>32</v>
      </c>
      <c r="J15" s="37">
        <v>15.35</v>
      </c>
      <c r="K15" s="38">
        <f t="shared" si="0"/>
        <v>491.2</v>
      </c>
      <c r="L15" s="28"/>
      <c r="P15" s="17" t="str">
        <f t="shared" si="1"/>
        <v>EMP132</v>
      </c>
      <c r="R15" s="5" t="s">
        <v>59</v>
      </c>
      <c r="S15" s="6" t="s">
        <v>60</v>
      </c>
      <c r="T15" s="6" t="s">
        <v>220</v>
      </c>
      <c r="U15" s="7">
        <v>38609</v>
      </c>
      <c r="V15" s="6" t="s">
        <v>15</v>
      </c>
      <c r="W15" s="6" t="s">
        <v>16</v>
      </c>
      <c r="X15" s="6" t="s">
        <v>35</v>
      </c>
      <c r="Y15" s="6">
        <v>40</v>
      </c>
      <c r="Z15" s="6">
        <v>22</v>
      </c>
      <c r="AA15" s="8">
        <f t="shared" si="2"/>
        <v>880</v>
      </c>
    </row>
    <row r="16" spans="1:27" x14ac:dyDescent="0.2">
      <c r="B16" s="21" t="s">
        <v>59</v>
      </c>
      <c r="C16" s="6" t="s">
        <v>60</v>
      </c>
      <c r="D16" s="6" t="s">
        <v>220</v>
      </c>
      <c r="E16" s="27">
        <v>38609</v>
      </c>
      <c r="F16" s="28" t="s">
        <v>15</v>
      </c>
      <c r="G16" s="6" t="s">
        <v>16</v>
      </c>
      <c r="H16" s="6" t="s">
        <v>35</v>
      </c>
      <c r="I16" s="28">
        <v>40</v>
      </c>
      <c r="J16" s="35">
        <v>22</v>
      </c>
      <c r="K16" s="36">
        <f t="shared" si="0"/>
        <v>880</v>
      </c>
      <c r="L16" s="28"/>
      <c r="P16" s="17" t="str">
        <f t="shared" si="1"/>
        <v>EMP133</v>
      </c>
      <c r="R16" s="9" t="s">
        <v>62</v>
      </c>
      <c r="S16" s="10" t="s">
        <v>63</v>
      </c>
      <c r="T16" s="10" t="s">
        <v>284</v>
      </c>
      <c r="U16" s="11">
        <v>38645</v>
      </c>
      <c r="V16" s="10" t="s">
        <v>21</v>
      </c>
      <c r="W16" s="10" t="s">
        <v>22</v>
      </c>
      <c r="X16" s="10" t="s">
        <v>41</v>
      </c>
      <c r="Y16" s="10">
        <v>40</v>
      </c>
      <c r="Z16" s="10">
        <v>21.5</v>
      </c>
      <c r="AA16" s="12">
        <f t="shared" si="2"/>
        <v>860</v>
      </c>
    </row>
    <row r="17" spans="2:27" x14ac:dyDescent="0.2">
      <c r="B17" s="22" t="s">
        <v>62</v>
      </c>
      <c r="C17" s="10" t="s">
        <v>63</v>
      </c>
      <c r="D17" s="10" t="s">
        <v>284</v>
      </c>
      <c r="E17" s="29">
        <v>38645</v>
      </c>
      <c r="F17" s="30" t="s">
        <v>21</v>
      </c>
      <c r="G17" s="10" t="s">
        <v>22</v>
      </c>
      <c r="H17" s="10" t="s">
        <v>41</v>
      </c>
      <c r="I17" s="30">
        <v>40</v>
      </c>
      <c r="J17" s="37">
        <v>21.5</v>
      </c>
      <c r="K17" s="38">
        <f t="shared" si="0"/>
        <v>860</v>
      </c>
      <c r="L17" s="28"/>
      <c r="P17" s="17" t="str">
        <f t="shared" si="1"/>
        <v>EMP134</v>
      </c>
      <c r="R17" s="5" t="s">
        <v>65</v>
      </c>
      <c r="S17" s="6" t="s">
        <v>66</v>
      </c>
      <c r="T17" s="6" t="s">
        <v>285</v>
      </c>
      <c r="U17" s="7">
        <v>38645</v>
      </c>
      <c r="V17" s="6" t="s">
        <v>27</v>
      </c>
      <c r="W17" s="6" t="s">
        <v>28</v>
      </c>
      <c r="X17" s="6" t="s">
        <v>45</v>
      </c>
      <c r="Y17" s="6">
        <v>37</v>
      </c>
      <c r="Z17" s="6">
        <v>24</v>
      </c>
      <c r="AA17" s="8">
        <f t="shared" si="2"/>
        <v>888</v>
      </c>
    </row>
    <row r="18" spans="2:27" x14ac:dyDescent="0.2">
      <c r="B18" s="21" t="s">
        <v>65</v>
      </c>
      <c r="C18" s="6" t="s">
        <v>66</v>
      </c>
      <c r="D18" s="6" t="s">
        <v>285</v>
      </c>
      <c r="E18" s="27">
        <v>38645</v>
      </c>
      <c r="F18" s="28" t="s">
        <v>27</v>
      </c>
      <c r="G18" s="6" t="s">
        <v>28</v>
      </c>
      <c r="H18" s="6" t="s">
        <v>45</v>
      </c>
      <c r="I18" s="28">
        <v>37</v>
      </c>
      <c r="J18" s="35">
        <v>24</v>
      </c>
      <c r="K18" s="36">
        <f t="shared" si="0"/>
        <v>888</v>
      </c>
      <c r="L18" s="28"/>
      <c r="P18" s="17" t="str">
        <f t="shared" si="1"/>
        <v>EMP135</v>
      </c>
      <c r="R18" s="9" t="s">
        <v>68</v>
      </c>
      <c r="S18" s="10" t="s">
        <v>69</v>
      </c>
      <c r="T18" s="10" t="s">
        <v>229</v>
      </c>
      <c r="U18" s="11">
        <v>38830</v>
      </c>
      <c r="V18" s="10" t="s">
        <v>33</v>
      </c>
      <c r="W18" s="10" t="s">
        <v>34</v>
      </c>
      <c r="X18" s="10" t="s">
        <v>49</v>
      </c>
      <c r="Y18" s="10">
        <v>40</v>
      </c>
      <c r="Z18" s="10">
        <v>23</v>
      </c>
      <c r="AA18" s="12">
        <f t="shared" si="2"/>
        <v>920</v>
      </c>
    </row>
    <row r="19" spans="2:27" x14ac:dyDescent="0.2">
      <c r="B19" s="22" t="s">
        <v>68</v>
      </c>
      <c r="C19" s="10" t="s">
        <v>69</v>
      </c>
      <c r="D19" s="10" t="s">
        <v>229</v>
      </c>
      <c r="E19" s="29">
        <v>38830</v>
      </c>
      <c r="F19" s="30" t="s">
        <v>33</v>
      </c>
      <c r="G19" s="10" t="s">
        <v>34</v>
      </c>
      <c r="H19" s="10" t="s">
        <v>49</v>
      </c>
      <c r="I19" s="30">
        <v>40</v>
      </c>
      <c r="J19" s="37">
        <v>23</v>
      </c>
      <c r="K19" s="38">
        <f t="shared" si="0"/>
        <v>920</v>
      </c>
      <c r="L19" s="28"/>
      <c r="P19" s="17" t="str">
        <f t="shared" si="1"/>
        <v>EMP136</v>
      </c>
      <c r="R19" s="5" t="s">
        <v>71</v>
      </c>
      <c r="S19" s="6" t="s">
        <v>72</v>
      </c>
      <c r="T19" s="6" t="s">
        <v>232</v>
      </c>
      <c r="U19" s="7">
        <v>38830</v>
      </c>
      <c r="V19" s="6" t="s">
        <v>39</v>
      </c>
      <c r="W19" s="6" t="s">
        <v>40</v>
      </c>
      <c r="X19" s="6" t="s">
        <v>17</v>
      </c>
      <c r="Y19" s="6">
        <v>40</v>
      </c>
      <c r="Z19" s="6">
        <v>17.25</v>
      </c>
      <c r="AA19" s="8">
        <f t="shared" si="2"/>
        <v>690</v>
      </c>
    </row>
    <row r="20" spans="2:27" x14ac:dyDescent="0.2">
      <c r="B20" s="21" t="s">
        <v>71</v>
      </c>
      <c r="C20" s="6" t="s">
        <v>72</v>
      </c>
      <c r="D20" s="6" t="s">
        <v>232</v>
      </c>
      <c r="E20" s="27">
        <v>38830</v>
      </c>
      <c r="F20" s="28" t="s">
        <v>39</v>
      </c>
      <c r="G20" s="6" t="s">
        <v>40</v>
      </c>
      <c r="H20" s="6" t="s">
        <v>17</v>
      </c>
      <c r="I20" s="28">
        <v>40</v>
      </c>
      <c r="J20" s="35">
        <v>17.25</v>
      </c>
      <c r="K20" s="36">
        <f t="shared" si="0"/>
        <v>690</v>
      </c>
      <c r="L20" s="28"/>
      <c r="P20" s="17" t="str">
        <f t="shared" si="1"/>
        <v>EMP137</v>
      </c>
      <c r="R20" s="9" t="s">
        <v>74</v>
      </c>
      <c r="S20" s="10" t="s">
        <v>75</v>
      </c>
      <c r="T20" s="10" t="s">
        <v>286</v>
      </c>
      <c r="U20" s="11">
        <v>38920</v>
      </c>
      <c r="V20" s="10" t="s">
        <v>15</v>
      </c>
      <c r="W20" s="10" t="s">
        <v>16</v>
      </c>
      <c r="X20" s="10" t="s">
        <v>23</v>
      </c>
      <c r="Y20" s="10">
        <v>44</v>
      </c>
      <c r="Z20" s="10">
        <v>18</v>
      </c>
      <c r="AA20" s="12">
        <f t="shared" si="2"/>
        <v>792</v>
      </c>
    </row>
    <row r="21" spans="2:27" x14ac:dyDescent="0.2">
      <c r="B21" s="22" t="s">
        <v>74</v>
      </c>
      <c r="C21" s="10" t="s">
        <v>75</v>
      </c>
      <c r="D21" s="10" t="s">
        <v>286</v>
      </c>
      <c r="E21" s="29">
        <v>38920</v>
      </c>
      <c r="F21" s="30" t="s">
        <v>15</v>
      </c>
      <c r="G21" s="10" t="s">
        <v>16</v>
      </c>
      <c r="H21" s="10" t="s">
        <v>23</v>
      </c>
      <c r="I21" s="30">
        <v>44</v>
      </c>
      <c r="J21" s="37">
        <v>18</v>
      </c>
      <c r="K21" s="38">
        <f t="shared" si="0"/>
        <v>792</v>
      </c>
      <c r="L21" s="28"/>
      <c r="P21" s="17" t="str">
        <f t="shared" si="1"/>
        <v>EMP138</v>
      </c>
      <c r="R21" s="5" t="s">
        <v>77</v>
      </c>
      <c r="S21" s="6" t="s">
        <v>78</v>
      </c>
      <c r="T21" s="6" t="s">
        <v>236</v>
      </c>
      <c r="U21" s="7">
        <v>38920</v>
      </c>
      <c r="V21" s="6" t="s">
        <v>33</v>
      </c>
      <c r="W21" s="6" t="s">
        <v>34</v>
      </c>
      <c r="X21" s="6" t="s">
        <v>29</v>
      </c>
      <c r="Y21" s="6">
        <v>40</v>
      </c>
      <c r="Z21" s="6">
        <v>23.75</v>
      </c>
      <c r="AA21" s="8">
        <f t="shared" si="2"/>
        <v>950</v>
      </c>
    </row>
    <row r="22" spans="2:27" x14ac:dyDescent="0.2">
      <c r="B22" s="21" t="s">
        <v>77</v>
      </c>
      <c r="C22" s="6" t="s">
        <v>78</v>
      </c>
      <c r="D22" s="6" t="s">
        <v>236</v>
      </c>
      <c r="E22" s="27">
        <v>38920</v>
      </c>
      <c r="F22" s="28" t="s">
        <v>33</v>
      </c>
      <c r="G22" s="6" t="s">
        <v>34</v>
      </c>
      <c r="H22" s="6" t="s">
        <v>29</v>
      </c>
      <c r="I22" s="28">
        <v>40</v>
      </c>
      <c r="J22" s="35">
        <v>23.75</v>
      </c>
      <c r="K22" s="36">
        <f t="shared" si="0"/>
        <v>950</v>
      </c>
      <c r="L22" s="28"/>
      <c r="P22" s="17" t="str">
        <f t="shared" si="1"/>
        <v>EMP139</v>
      </c>
      <c r="R22" s="9" t="s">
        <v>80</v>
      </c>
      <c r="S22" s="10" t="s">
        <v>81</v>
      </c>
      <c r="T22" s="10" t="s">
        <v>239</v>
      </c>
      <c r="U22" s="11">
        <v>38920</v>
      </c>
      <c r="V22" s="10" t="s">
        <v>27</v>
      </c>
      <c r="W22" s="10" t="s">
        <v>28</v>
      </c>
      <c r="X22" s="10" t="s">
        <v>35</v>
      </c>
      <c r="Y22" s="10">
        <v>32</v>
      </c>
      <c r="Z22" s="10">
        <v>14</v>
      </c>
      <c r="AA22" s="12">
        <f t="shared" si="2"/>
        <v>448</v>
      </c>
    </row>
    <row r="23" spans="2:27" x14ac:dyDescent="0.2">
      <c r="B23" s="22" t="s">
        <v>80</v>
      </c>
      <c r="C23" s="10" t="s">
        <v>81</v>
      </c>
      <c r="D23" s="10" t="s">
        <v>239</v>
      </c>
      <c r="E23" s="29">
        <v>38920</v>
      </c>
      <c r="F23" s="30" t="s">
        <v>27</v>
      </c>
      <c r="G23" s="10" t="s">
        <v>28</v>
      </c>
      <c r="H23" s="10" t="s">
        <v>35</v>
      </c>
      <c r="I23" s="30">
        <v>32</v>
      </c>
      <c r="J23" s="37">
        <v>14</v>
      </c>
      <c r="K23" s="38">
        <f t="shared" si="0"/>
        <v>448</v>
      </c>
      <c r="L23" s="28"/>
      <c r="P23" s="17" t="str">
        <f t="shared" si="1"/>
        <v>EMP140</v>
      </c>
      <c r="R23" s="9" t="s">
        <v>88</v>
      </c>
      <c r="S23" s="10" t="s">
        <v>89</v>
      </c>
      <c r="T23" s="10" t="s">
        <v>246</v>
      </c>
      <c r="U23" s="11">
        <v>38974</v>
      </c>
      <c r="V23" s="10" t="s">
        <v>39</v>
      </c>
      <c r="W23" s="10" t="s">
        <v>40</v>
      </c>
      <c r="X23" s="10" t="s">
        <v>45</v>
      </c>
      <c r="Y23" s="10">
        <v>40</v>
      </c>
      <c r="Z23" s="10">
        <v>22.25</v>
      </c>
      <c r="AA23" s="12">
        <f t="shared" si="2"/>
        <v>890</v>
      </c>
    </row>
    <row r="24" spans="2:27" x14ac:dyDescent="0.2">
      <c r="B24" s="21" t="s">
        <v>83</v>
      </c>
      <c r="C24" s="6" t="s">
        <v>84</v>
      </c>
      <c r="D24" s="6" t="s">
        <v>242</v>
      </c>
      <c r="E24" s="27">
        <v>38920</v>
      </c>
      <c r="F24" s="28" t="s">
        <v>33</v>
      </c>
      <c r="G24" s="6" t="s">
        <v>34</v>
      </c>
      <c r="H24" s="6" t="s">
        <v>41</v>
      </c>
      <c r="I24" s="28">
        <v>40</v>
      </c>
      <c r="J24" s="35">
        <v>15</v>
      </c>
      <c r="K24" s="36">
        <f t="shared" si="0"/>
        <v>600</v>
      </c>
      <c r="L24" s="28"/>
      <c r="P24" s="17" t="e">
        <f t="shared" si="1"/>
        <v>#N/A</v>
      </c>
      <c r="R24" s="5" t="s">
        <v>91</v>
      </c>
      <c r="S24" s="6" t="s">
        <v>92</v>
      </c>
      <c r="T24" s="6" t="s">
        <v>248</v>
      </c>
      <c r="U24" s="7">
        <v>38974</v>
      </c>
      <c r="V24" s="6" t="s">
        <v>15</v>
      </c>
      <c r="W24" s="6" t="s">
        <v>16</v>
      </c>
      <c r="X24" s="6" t="s">
        <v>49</v>
      </c>
      <c r="Y24" s="6">
        <v>36</v>
      </c>
      <c r="Z24" s="6">
        <v>21</v>
      </c>
      <c r="AA24" s="8">
        <f t="shared" si="2"/>
        <v>756</v>
      </c>
    </row>
    <row r="25" spans="2:27" x14ac:dyDescent="0.2">
      <c r="B25" s="22" t="s">
        <v>88</v>
      </c>
      <c r="C25" s="10" t="s">
        <v>89</v>
      </c>
      <c r="D25" s="10" t="s">
        <v>246</v>
      </c>
      <c r="E25" s="29">
        <v>38974</v>
      </c>
      <c r="F25" s="30" t="s">
        <v>39</v>
      </c>
      <c r="G25" s="10" t="s">
        <v>40</v>
      </c>
      <c r="H25" s="10" t="s">
        <v>45</v>
      </c>
      <c r="I25" s="30">
        <v>40</v>
      </c>
      <c r="J25" s="37">
        <v>22.25</v>
      </c>
      <c r="K25" s="38">
        <f t="shared" si="0"/>
        <v>890</v>
      </c>
      <c r="L25" s="28"/>
      <c r="P25" s="17" t="str">
        <f t="shared" si="1"/>
        <v>EMP142</v>
      </c>
      <c r="R25" s="9" t="s">
        <v>98</v>
      </c>
      <c r="S25" s="10" t="s">
        <v>99</v>
      </c>
      <c r="T25" s="10" t="s">
        <v>251</v>
      </c>
      <c r="U25" s="11">
        <v>39010</v>
      </c>
      <c r="V25" s="10" t="s">
        <v>21</v>
      </c>
      <c r="W25" s="10" t="s">
        <v>22</v>
      </c>
      <c r="X25" s="10" t="s">
        <v>17</v>
      </c>
      <c r="Y25" s="10">
        <v>40</v>
      </c>
      <c r="Z25" s="10">
        <v>24.75</v>
      </c>
      <c r="AA25" s="12">
        <f t="shared" si="2"/>
        <v>990</v>
      </c>
    </row>
    <row r="26" spans="2:27" x14ac:dyDescent="0.2">
      <c r="B26" s="21" t="s">
        <v>91</v>
      </c>
      <c r="C26" s="6" t="s">
        <v>92</v>
      </c>
      <c r="D26" s="6" t="s">
        <v>248</v>
      </c>
      <c r="E26" s="27">
        <v>38974</v>
      </c>
      <c r="F26" s="28" t="s">
        <v>15</v>
      </c>
      <c r="G26" s="6" t="s">
        <v>16</v>
      </c>
      <c r="H26" s="6" t="s">
        <v>49</v>
      </c>
      <c r="I26" s="28">
        <v>36</v>
      </c>
      <c r="J26" s="35">
        <v>21</v>
      </c>
      <c r="K26" s="36">
        <f t="shared" si="0"/>
        <v>756</v>
      </c>
      <c r="L26" s="28"/>
      <c r="P26" s="17" t="str">
        <f t="shared" si="1"/>
        <v>EMP143</v>
      </c>
      <c r="R26" s="5" t="s">
        <v>103</v>
      </c>
      <c r="S26" s="6" t="s">
        <v>104</v>
      </c>
      <c r="T26" s="6" t="s">
        <v>254</v>
      </c>
      <c r="U26" s="7">
        <v>39010</v>
      </c>
      <c r="V26" s="6" t="s">
        <v>27</v>
      </c>
      <c r="W26" s="6" t="s">
        <v>28</v>
      </c>
      <c r="X26" s="6" t="s">
        <v>23</v>
      </c>
      <c r="Y26" s="6">
        <v>40</v>
      </c>
      <c r="Z26" s="6">
        <v>23</v>
      </c>
      <c r="AA26" s="8">
        <f t="shared" si="2"/>
        <v>920</v>
      </c>
    </row>
    <row r="27" spans="2:27" x14ac:dyDescent="0.2">
      <c r="B27" s="22" t="s">
        <v>98</v>
      </c>
      <c r="C27" s="10" t="s">
        <v>99</v>
      </c>
      <c r="D27" s="10" t="s">
        <v>251</v>
      </c>
      <c r="E27" s="29">
        <v>39010</v>
      </c>
      <c r="F27" s="30" t="s">
        <v>21</v>
      </c>
      <c r="G27" s="10" t="s">
        <v>22</v>
      </c>
      <c r="H27" s="10" t="s">
        <v>17</v>
      </c>
      <c r="I27" s="30">
        <v>40</v>
      </c>
      <c r="J27" s="37">
        <v>24.75</v>
      </c>
      <c r="K27" s="38">
        <f t="shared" si="0"/>
        <v>990</v>
      </c>
      <c r="L27" s="28"/>
      <c r="P27" s="17" t="str">
        <f t="shared" si="1"/>
        <v>EMP144</v>
      </c>
      <c r="R27" s="9" t="s">
        <v>107</v>
      </c>
      <c r="S27" s="10" t="s">
        <v>108</v>
      </c>
      <c r="T27" s="10" t="s">
        <v>259</v>
      </c>
      <c r="U27" s="11">
        <v>39025</v>
      </c>
      <c r="V27" s="10" t="s">
        <v>33</v>
      </c>
      <c r="W27" s="10" t="s">
        <v>34</v>
      </c>
      <c r="X27" s="10" t="s">
        <v>29</v>
      </c>
      <c r="Y27" s="10">
        <v>40</v>
      </c>
      <c r="Z27" s="10">
        <v>17</v>
      </c>
      <c r="AA27" s="12">
        <f t="shared" si="2"/>
        <v>680</v>
      </c>
    </row>
    <row r="28" spans="2:27" x14ac:dyDescent="0.2">
      <c r="B28" s="21" t="s">
        <v>103</v>
      </c>
      <c r="C28" s="6" t="s">
        <v>104</v>
      </c>
      <c r="D28" s="6" t="s">
        <v>254</v>
      </c>
      <c r="E28" s="27">
        <v>39010</v>
      </c>
      <c r="F28" s="28" t="s">
        <v>27</v>
      </c>
      <c r="G28" s="6" t="s">
        <v>28</v>
      </c>
      <c r="H28" s="6" t="s">
        <v>23</v>
      </c>
      <c r="I28" s="28">
        <v>40</v>
      </c>
      <c r="J28" s="35">
        <v>23</v>
      </c>
      <c r="K28" s="36">
        <f t="shared" si="0"/>
        <v>920</v>
      </c>
      <c r="L28" s="28"/>
      <c r="P28" s="17" t="str">
        <f t="shared" si="1"/>
        <v>EMP145</v>
      </c>
      <c r="R28" s="5" t="s">
        <v>110</v>
      </c>
      <c r="S28" s="6" t="s">
        <v>111</v>
      </c>
      <c r="T28" s="6" t="s">
        <v>261</v>
      </c>
      <c r="U28" s="7">
        <v>39025</v>
      </c>
      <c r="V28" s="6" t="s">
        <v>39</v>
      </c>
      <c r="W28" s="6" t="s">
        <v>40</v>
      </c>
      <c r="X28" s="6" t="s">
        <v>35</v>
      </c>
      <c r="Y28" s="6">
        <v>40</v>
      </c>
      <c r="Z28" s="6">
        <v>18</v>
      </c>
      <c r="AA28" s="8">
        <f t="shared" si="2"/>
        <v>720</v>
      </c>
    </row>
    <row r="29" spans="2:27" x14ac:dyDescent="0.2">
      <c r="B29" s="22" t="s">
        <v>107</v>
      </c>
      <c r="C29" s="10" t="s">
        <v>108</v>
      </c>
      <c r="D29" s="10" t="s">
        <v>259</v>
      </c>
      <c r="E29" s="29">
        <v>39025</v>
      </c>
      <c r="F29" s="30" t="s">
        <v>33</v>
      </c>
      <c r="G29" s="10" t="s">
        <v>34</v>
      </c>
      <c r="H29" s="10" t="s">
        <v>29</v>
      </c>
      <c r="I29" s="30">
        <v>40</v>
      </c>
      <c r="J29" s="37">
        <v>17</v>
      </c>
      <c r="K29" s="38">
        <f t="shared" si="0"/>
        <v>680</v>
      </c>
      <c r="L29" s="28"/>
      <c r="P29" s="17" t="str">
        <f t="shared" si="1"/>
        <v>EMP146</v>
      </c>
      <c r="R29" s="9" t="s">
        <v>114</v>
      </c>
      <c r="S29" s="10" t="s">
        <v>25</v>
      </c>
      <c r="T29" s="10" t="s">
        <v>261</v>
      </c>
      <c r="U29" s="11">
        <v>39028</v>
      </c>
      <c r="V29" s="10" t="s">
        <v>15</v>
      </c>
      <c r="W29" s="10" t="s">
        <v>16</v>
      </c>
      <c r="X29" s="10" t="s">
        <v>41</v>
      </c>
      <c r="Y29" s="10">
        <v>35</v>
      </c>
      <c r="Z29" s="10">
        <v>23</v>
      </c>
      <c r="AA29" s="12">
        <f t="shared" si="2"/>
        <v>805</v>
      </c>
    </row>
    <row r="30" spans="2:27" x14ac:dyDescent="0.2">
      <c r="B30" s="21" t="s">
        <v>110</v>
      </c>
      <c r="C30" s="6" t="s">
        <v>111</v>
      </c>
      <c r="D30" s="6" t="s">
        <v>261</v>
      </c>
      <c r="E30" s="27">
        <v>39025</v>
      </c>
      <c r="F30" s="28" t="s">
        <v>39</v>
      </c>
      <c r="G30" s="6" t="s">
        <v>40</v>
      </c>
      <c r="H30" s="6" t="s">
        <v>35</v>
      </c>
      <c r="I30" s="28">
        <v>40</v>
      </c>
      <c r="J30" s="35">
        <v>18</v>
      </c>
      <c r="K30" s="36">
        <f t="shared" si="0"/>
        <v>720</v>
      </c>
      <c r="L30" s="28"/>
      <c r="P30" s="17" t="str">
        <f t="shared" si="1"/>
        <v>EMP147</v>
      </c>
      <c r="R30" s="5" t="s">
        <v>116</v>
      </c>
      <c r="S30" s="6" t="s">
        <v>117</v>
      </c>
      <c r="T30" s="6" t="s">
        <v>266</v>
      </c>
      <c r="U30" s="7">
        <v>39028</v>
      </c>
      <c r="V30" s="6" t="s">
        <v>21</v>
      </c>
      <c r="W30" s="6" t="s">
        <v>22</v>
      </c>
      <c r="X30" s="6" t="s">
        <v>45</v>
      </c>
      <c r="Y30" s="6">
        <v>40</v>
      </c>
      <c r="Z30" s="6">
        <v>14</v>
      </c>
      <c r="AA30" s="8">
        <f t="shared" si="2"/>
        <v>560</v>
      </c>
    </row>
    <row r="31" spans="2:27" x14ac:dyDescent="0.2">
      <c r="B31" s="22" t="s">
        <v>114</v>
      </c>
      <c r="C31" s="10" t="s">
        <v>25</v>
      </c>
      <c r="D31" s="10" t="s">
        <v>261</v>
      </c>
      <c r="E31" s="29">
        <v>39028</v>
      </c>
      <c r="F31" s="30" t="s">
        <v>15</v>
      </c>
      <c r="G31" s="10" t="s">
        <v>16</v>
      </c>
      <c r="H31" s="10" t="s">
        <v>41</v>
      </c>
      <c r="I31" s="30">
        <v>35</v>
      </c>
      <c r="J31" s="37">
        <v>23</v>
      </c>
      <c r="K31" s="38">
        <f t="shared" si="0"/>
        <v>805</v>
      </c>
      <c r="L31" s="28"/>
      <c r="P31" s="17" t="str">
        <f t="shared" si="1"/>
        <v>EMP148</v>
      </c>
      <c r="R31" s="9" t="s">
        <v>119</v>
      </c>
      <c r="S31" s="10" t="s">
        <v>120</v>
      </c>
      <c r="T31" s="10" t="s">
        <v>87</v>
      </c>
      <c r="U31" s="11">
        <v>39046</v>
      </c>
      <c r="V31" s="10" t="s">
        <v>27</v>
      </c>
      <c r="W31" s="10" t="s">
        <v>28</v>
      </c>
      <c r="X31" s="10" t="s">
        <v>49</v>
      </c>
      <c r="Y31" s="10">
        <v>40</v>
      </c>
      <c r="Z31" s="10">
        <v>15.35</v>
      </c>
      <c r="AA31" s="12">
        <f t="shared" si="2"/>
        <v>614</v>
      </c>
    </row>
    <row r="32" spans="2:27" x14ac:dyDescent="0.2">
      <c r="B32" s="21" t="s">
        <v>116</v>
      </c>
      <c r="C32" s="6" t="s">
        <v>117</v>
      </c>
      <c r="D32" s="6" t="s">
        <v>266</v>
      </c>
      <c r="E32" s="27">
        <v>39028</v>
      </c>
      <c r="F32" s="28" t="s">
        <v>21</v>
      </c>
      <c r="G32" s="6" t="s">
        <v>22</v>
      </c>
      <c r="H32" s="6" t="s">
        <v>45</v>
      </c>
      <c r="I32" s="28">
        <v>40</v>
      </c>
      <c r="J32" s="35">
        <v>14</v>
      </c>
      <c r="K32" s="36">
        <f t="shared" si="0"/>
        <v>560</v>
      </c>
      <c r="L32" s="28"/>
      <c r="P32" s="17" t="str">
        <f t="shared" si="1"/>
        <v>EMP149</v>
      </c>
      <c r="R32" s="9" t="s">
        <v>125</v>
      </c>
      <c r="S32" s="10" t="s">
        <v>126</v>
      </c>
      <c r="T32" s="10" t="s">
        <v>242</v>
      </c>
      <c r="U32" s="11">
        <v>39195</v>
      </c>
      <c r="V32" s="10" t="s">
        <v>39</v>
      </c>
      <c r="W32" s="10" t="s">
        <v>40</v>
      </c>
      <c r="X32" s="10" t="s">
        <v>23</v>
      </c>
      <c r="Y32" s="10">
        <v>40</v>
      </c>
      <c r="Z32" s="10">
        <v>21</v>
      </c>
      <c r="AA32" s="12">
        <f t="shared" si="2"/>
        <v>840</v>
      </c>
    </row>
    <row r="33" spans="2:27" x14ac:dyDescent="0.2">
      <c r="B33" s="22" t="s">
        <v>119</v>
      </c>
      <c r="C33" s="10" t="s">
        <v>120</v>
      </c>
      <c r="D33" s="10" t="s">
        <v>87</v>
      </c>
      <c r="E33" s="29">
        <v>39046</v>
      </c>
      <c r="F33" s="30" t="s">
        <v>27</v>
      </c>
      <c r="G33" s="10" t="s">
        <v>28</v>
      </c>
      <c r="H33" s="10" t="s">
        <v>49</v>
      </c>
      <c r="I33" s="30">
        <v>40</v>
      </c>
      <c r="J33" s="37">
        <v>15.35</v>
      </c>
      <c r="K33" s="38">
        <f t="shared" si="0"/>
        <v>614</v>
      </c>
      <c r="L33" s="28"/>
      <c r="P33" s="17" t="str">
        <f t="shared" si="1"/>
        <v>EMP150</v>
      </c>
      <c r="R33" s="5" t="s">
        <v>130</v>
      </c>
      <c r="S33" s="6" t="s">
        <v>131</v>
      </c>
      <c r="T33" s="6" t="s">
        <v>95</v>
      </c>
      <c r="U33" s="7">
        <v>39195</v>
      </c>
      <c r="V33" s="6" t="s">
        <v>15</v>
      </c>
      <c r="W33" s="6" t="s">
        <v>16</v>
      </c>
      <c r="X33" s="6" t="s">
        <v>29</v>
      </c>
      <c r="Y33" s="6">
        <v>40</v>
      </c>
      <c r="Z33" s="6">
        <v>24.45</v>
      </c>
      <c r="AA33" s="8">
        <f t="shared" si="2"/>
        <v>978</v>
      </c>
    </row>
    <row r="34" spans="2:27" x14ac:dyDescent="0.2">
      <c r="B34" s="21" t="s">
        <v>122</v>
      </c>
      <c r="C34" s="6" t="s">
        <v>123</v>
      </c>
      <c r="D34" s="6" t="s">
        <v>285</v>
      </c>
      <c r="E34" s="27">
        <v>39046</v>
      </c>
      <c r="F34" s="28" t="s">
        <v>33</v>
      </c>
      <c r="G34" s="6" t="s">
        <v>34</v>
      </c>
      <c r="H34" s="6" t="s">
        <v>17</v>
      </c>
      <c r="I34" s="28">
        <v>36</v>
      </c>
      <c r="J34" s="35">
        <v>22</v>
      </c>
      <c r="K34" s="36">
        <f t="shared" si="0"/>
        <v>792</v>
      </c>
      <c r="L34" s="28"/>
      <c r="P34" s="17" t="e">
        <f t="shared" si="1"/>
        <v>#N/A</v>
      </c>
      <c r="R34" s="9" t="s">
        <v>137</v>
      </c>
      <c r="S34" s="10" t="s">
        <v>138</v>
      </c>
      <c r="T34" s="10" t="s">
        <v>100</v>
      </c>
      <c r="U34" s="11">
        <v>39213</v>
      </c>
      <c r="V34" s="10" t="s">
        <v>21</v>
      </c>
      <c r="W34" s="10" t="s">
        <v>22</v>
      </c>
      <c r="X34" s="10" t="s">
        <v>35</v>
      </c>
      <c r="Y34" s="10">
        <v>40</v>
      </c>
      <c r="Z34" s="10">
        <v>23</v>
      </c>
      <c r="AA34" s="12">
        <f t="shared" si="2"/>
        <v>920</v>
      </c>
    </row>
    <row r="35" spans="2:27" x14ac:dyDescent="0.2">
      <c r="B35" s="22" t="s">
        <v>125</v>
      </c>
      <c r="C35" s="10" t="s">
        <v>126</v>
      </c>
      <c r="D35" s="10" t="s">
        <v>242</v>
      </c>
      <c r="E35" s="29">
        <v>39195</v>
      </c>
      <c r="F35" s="30" t="s">
        <v>39</v>
      </c>
      <c r="G35" s="10" t="s">
        <v>40</v>
      </c>
      <c r="H35" s="10" t="s">
        <v>23</v>
      </c>
      <c r="I35" s="30">
        <v>40</v>
      </c>
      <c r="J35" s="37">
        <v>21</v>
      </c>
      <c r="K35" s="38">
        <f t="shared" si="0"/>
        <v>840</v>
      </c>
      <c r="L35" s="28"/>
      <c r="P35" s="17" t="str">
        <f t="shared" si="1"/>
        <v>EMP152</v>
      </c>
      <c r="R35" s="5" t="s">
        <v>140</v>
      </c>
      <c r="S35" s="6" t="s">
        <v>63</v>
      </c>
      <c r="T35" s="6" t="s">
        <v>105</v>
      </c>
      <c r="U35" s="7">
        <v>39213</v>
      </c>
      <c r="V35" s="6" t="s">
        <v>27</v>
      </c>
      <c r="W35" s="6" t="s">
        <v>28</v>
      </c>
      <c r="X35" s="6" t="s">
        <v>41</v>
      </c>
      <c r="Y35" s="6">
        <v>40</v>
      </c>
      <c r="Z35" s="6">
        <v>17</v>
      </c>
      <c r="AA35" s="8">
        <f t="shared" si="2"/>
        <v>680</v>
      </c>
    </row>
    <row r="36" spans="2:27" x14ac:dyDescent="0.2">
      <c r="B36" s="21" t="s">
        <v>130</v>
      </c>
      <c r="C36" s="6" t="s">
        <v>131</v>
      </c>
      <c r="D36" s="6" t="s">
        <v>95</v>
      </c>
      <c r="E36" s="27">
        <v>39195</v>
      </c>
      <c r="F36" s="28" t="s">
        <v>15</v>
      </c>
      <c r="G36" s="6" t="s">
        <v>16</v>
      </c>
      <c r="H36" s="6" t="s">
        <v>29</v>
      </c>
      <c r="I36" s="28">
        <v>40</v>
      </c>
      <c r="J36" s="35">
        <v>24.45</v>
      </c>
      <c r="K36" s="36">
        <f t="shared" si="0"/>
        <v>978</v>
      </c>
      <c r="L36" s="28"/>
      <c r="P36" s="17" t="str">
        <f t="shared" si="1"/>
        <v>EMP153</v>
      </c>
      <c r="R36" s="9" t="s">
        <v>142</v>
      </c>
      <c r="S36" s="10" t="s">
        <v>143</v>
      </c>
      <c r="T36" s="10" t="s">
        <v>112</v>
      </c>
      <c r="U36" s="11">
        <v>39249</v>
      </c>
      <c r="V36" s="10" t="s">
        <v>33</v>
      </c>
      <c r="W36" s="10" t="s">
        <v>34</v>
      </c>
      <c r="X36" s="10" t="s">
        <v>45</v>
      </c>
      <c r="Y36" s="10">
        <v>32</v>
      </c>
      <c r="Z36" s="10">
        <v>18.75</v>
      </c>
      <c r="AA36" s="12">
        <f t="shared" si="2"/>
        <v>600</v>
      </c>
    </row>
    <row r="37" spans="2:27" x14ac:dyDescent="0.2">
      <c r="B37" s="22" t="s">
        <v>137</v>
      </c>
      <c r="C37" s="10" t="s">
        <v>138</v>
      </c>
      <c r="D37" s="10" t="s">
        <v>100</v>
      </c>
      <c r="E37" s="29">
        <v>39213</v>
      </c>
      <c r="F37" s="30" t="s">
        <v>21</v>
      </c>
      <c r="G37" s="10" t="s">
        <v>22</v>
      </c>
      <c r="H37" s="10" t="s">
        <v>35</v>
      </c>
      <c r="I37" s="30">
        <v>40</v>
      </c>
      <c r="J37" s="37">
        <v>23</v>
      </c>
      <c r="K37" s="38">
        <f t="shared" si="0"/>
        <v>920</v>
      </c>
      <c r="L37" s="28"/>
      <c r="P37" s="17" t="str">
        <f t="shared" si="1"/>
        <v>EMP154</v>
      </c>
      <c r="R37" s="5" t="s">
        <v>147</v>
      </c>
      <c r="S37" s="6" t="s">
        <v>148</v>
      </c>
      <c r="T37" s="6" t="s">
        <v>132</v>
      </c>
      <c r="U37" s="7">
        <v>39249</v>
      </c>
      <c r="V37" s="6" t="s">
        <v>39</v>
      </c>
      <c r="W37" s="6" t="s">
        <v>40</v>
      </c>
      <c r="X37" s="6" t="s">
        <v>49</v>
      </c>
      <c r="Y37" s="6">
        <v>40</v>
      </c>
      <c r="Z37" s="6">
        <v>23</v>
      </c>
      <c r="AA37" s="8">
        <f t="shared" si="2"/>
        <v>920</v>
      </c>
    </row>
    <row r="38" spans="2:27" x14ac:dyDescent="0.2">
      <c r="B38" s="21" t="s">
        <v>140</v>
      </c>
      <c r="C38" s="6" t="s">
        <v>63</v>
      </c>
      <c r="D38" s="6" t="s">
        <v>105</v>
      </c>
      <c r="E38" s="27">
        <v>39213</v>
      </c>
      <c r="F38" s="28" t="s">
        <v>27</v>
      </c>
      <c r="G38" s="6" t="s">
        <v>28</v>
      </c>
      <c r="H38" s="6" t="s">
        <v>41</v>
      </c>
      <c r="I38" s="28">
        <v>40</v>
      </c>
      <c r="J38" s="35">
        <v>17</v>
      </c>
      <c r="K38" s="36">
        <f t="shared" ref="K38:K69" si="3">I38*J38</f>
        <v>680</v>
      </c>
      <c r="L38" s="28"/>
      <c r="P38" s="17" t="str">
        <f t="shared" ref="P38:P69" si="4">VLOOKUP(B38,$R$6:$R$196,1,FALSE)</f>
        <v>EMP155</v>
      </c>
      <c r="R38" s="9" t="s">
        <v>150</v>
      </c>
      <c r="S38" s="10" t="s">
        <v>151</v>
      </c>
      <c r="T38" s="10" t="s">
        <v>154</v>
      </c>
      <c r="U38" s="11">
        <v>39285</v>
      </c>
      <c r="V38" s="10" t="s">
        <v>15</v>
      </c>
      <c r="W38" s="10" t="s">
        <v>16</v>
      </c>
      <c r="X38" s="10" t="s">
        <v>17</v>
      </c>
      <c r="Y38" s="10">
        <v>40</v>
      </c>
      <c r="Z38" s="10">
        <v>14</v>
      </c>
      <c r="AA38" s="12">
        <f t="shared" si="2"/>
        <v>560</v>
      </c>
    </row>
    <row r="39" spans="2:27" x14ac:dyDescent="0.2">
      <c r="B39" s="22" t="s">
        <v>142</v>
      </c>
      <c r="C39" s="10" t="s">
        <v>143</v>
      </c>
      <c r="D39" s="10" t="s">
        <v>112</v>
      </c>
      <c r="E39" s="29">
        <v>39249</v>
      </c>
      <c r="F39" s="30" t="s">
        <v>33</v>
      </c>
      <c r="G39" s="10" t="s">
        <v>34</v>
      </c>
      <c r="H39" s="10" t="s">
        <v>45</v>
      </c>
      <c r="I39" s="30">
        <v>32</v>
      </c>
      <c r="J39" s="37">
        <v>18.75</v>
      </c>
      <c r="K39" s="38">
        <f t="shared" si="3"/>
        <v>600</v>
      </c>
      <c r="L39" s="28"/>
      <c r="P39" s="17" t="str">
        <f t="shared" si="4"/>
        <v>EMP156</v>
      </c>
      <c r="R39" s="5" t="s">
        <v>191</v>
      </c>
      <c r="S39" s="6" t="s">
        <v>192</v>
      </c>
      <c r="T39" s="6" t="s">
        <v>287</v>
      </c>
      <c r="U39" s="7">
        <v>39285</v>
      </c>
      <c r="V39" s="6" t="s">
        <v>21</v>
      </c>
      <c r="W39" s="6" t="s">
        <v>22</v>
      </c>
      <c r="X39" s="6" t="s">
        <v>23</v>
      </c>
      <c r="Y39" s="6">
        <v>36</v>
      </c>
      <c r="Z39" s="6">
        <v>15.45</v>
      </c>
      <c r="AA39" s="8">
        <f t="shared" si="2"/>
        <v>556.19999999999993</v>
      </c>
    </row>
    <row r="40" spans="2:27" x14ac:dyDescent="0.2">
      <c r="B40" s="21" t="s">
        <v>147</v>
      </c>
      <c r="C40" s="6" t="s">
        <v>148</v>
      </c>
      <c r="D40" s="6" t="s">
        <v>132</v>
      </c>
      <c r="E40" s="27">
        <v>39249</v>
      </c>
      <c r="F40" s="28" t="s">
        <v>39</v>
      </c>
      <c r="G40" s="6" t="s">
        <v>40</v>
      </c>
      <c r="H40" s="6" t="s">
        <v>49</v>
      </c>
      <c r="I40" s="28">
        <v>40</v>
      </c>
      <c r="J40" s="35">
        <v>23</v>
      </c>
      <c r="K40" s="36">
        <f t="shared" si="3"/>
        <v>920</v>
      </c>
      <c r="L40" s="28"/>
      <c r="P40" s="17" t="str">
        <f t="shared" si="4"/>
        <v>EMP157</v>
      </c>
      <c r="R40" s="9" t="s">
        <v>163</v>
      </c>
      <c r="S40" s="10" t="s">
        <v>158</v>
      </c>
      <c r="T40" s="10" t="s">
        <v>268</v>
      </c>
      <c r="U40" s="11">
        <v>39303</v>
      </c>
      <c r="V40" s="10" t="s">
        <v>27</v>
      </c>
      <c r="W40" s="10" t="s">
        <v>28</v>
      </c>
      <c r="X40" s="10" t="s">
        <v>29</v>
      </c>
      <c r="Y40" s="10">
        <v>40</v>
      </c>
      <c r="Z40" s="10">
        <v>22</v>
      </c>
      <c r="AA40" s="12">
        <f t="shared" si="2"/>
        <v>880</v>
      </c>
    </row>
    <row r="41" spans="2:27" x14ac:dyDescent="0.2">
      <c r="B41" s="22" t="s">
        <v>150</v>
      </c>
      <c r="C41" s="10" t="s">
        <v>151</v>
      </c>
      <c r="D41" s="10" t="s">
        <v>154</v>
      </c>
      <c r="E41" s="29">
        <v>39285</v>
      </c>
      <c r="F41" s="30" t="s">
        <v>15</v>
      </c>
      <c r="G41" s="10" t="s">
        <v>16</v>
      </c>
      <c r="H41" s="10" t="s">
        <v>17</v>
      </c>
      <c r="I41" s="30">
        <v>40</v>
      </c>
      <c r="J41" s="37">
        <v>14</v>
      </c>
      <c r="K41" s="38">
        <f t="shared" si="3"/>
        <v>560</v>
      </c>
      <c r="L41" s="28"/>
      <c r="P41" s="17" t="str">
        <f t="shared" si="4"/>
        <v>EMP158</v>
      </c>
      <c r="R41" s="5" t="s">
        <v>165</v>
      </c>
      <c r="S41" s="6" t="s">
        <v>166</v>
      </c>
      <c r="T41" s="6" t="s">
        <v>256</v>
      </c>
      <c r="U41" s="7">
        <v>39303</v>
      </c>
      <c r="V41" s="6" t="s">
        <v>33</v>
      </c>
      <c r="W41" s="6" t="s">
        <v>34</v>
      </c>
      <c r="X41" s="6" t="s">
        <v>35</v>
      </c>
      <c r="Y41" s="6">
        <v>40</v>
      </c>
      <c r="Z41" s="6">
        <v>21</v>
      </c>
      <c r="AA41" s="8">
        <f t="shared" si="2"/>
        <v>840</v>
      </c>
    </row>
    <row r="42" spans="2:27" x14ac:dyDescent="0.2">
      <c r="B42" s="21" t="s">
        <v>191</v>
      </c>
      <c r="C42" s="6" t="s">
        <v>192</v>
      </c>
      <c r="D42" s="6" t="s">
        <v>287</v>
      </c>
      <c r="E42" s="27">
        <v>39285</v>
      </c>
      <c r="F42" s="28" t="s">
        <v>21</v>
      </c>
      <c r="G42" s="6" t="s">
        <v>22</v>
      </c>
      <c r="H42" s="6" t="s">
        <v>23</v>
      </c>
      <c r="I42" s="28">
        <v>36</v>
      </c>
      <c r="J42" s="35">
        <v>15.45</v>
      </c>
      <c r="K42" s="36">
        <f t="shared" si="3"/>
        <v>556.19999999999993</v>
      </c>
      <c r="L42" s="28"/>
      <c r="P42" s="17" t="str">
        <f t="shared" si="4"/>
        <v>EMP159</v>
      </c>
      <c r="R42" s="9" t="s">
        <v>168</v>
      </c>
      <c r="S42" s="10" t="s">
        <v>169</v>
      </c>
      <c r="T42" s="10" t="s">
        <v>129</v>
      </c>
      <c r="U42" s="11">
        <v>39339</v>
      </c>
      <c r="V42" s="10" t="s">
        <v>39</v>
      </c>
      <c r="W42" s="10" t="s">
        <v>40</v>
      </c>
      <c r="X42" s="10" t="s">
        <v>41</v>
      </c>
      <c r="Y42" s="10">
        <v>40</v>
      </c>
      <c r="Z42" s="10">
        <v>24</v>
      </c>
      <c r="AA42" s="12">
        <f t="shared" si="2"/>
        <v>960</v>
      </c>
    </row>
    <row r="43" spans="2:27" x14ac:dyDescent="0.2">
      <c r="B43" s="22" t="s">
        <v>163</v>
      </c>
      <c r="C43" s="10" t="s">
        <v>158</v>
      </c>
      <c r="D43" s="10" t="s">
        <v>268</v>
      </c>
      <c r="E43" s="29">
        <v>39303</v>
      </c>
      <c r="F43" s="30" t="s">
        <v>27</v>
      </c>
      <c r="G43" s="10" t="s">
        <v>28</v>
      </c>
      <c r="H43" s="10" t="s">
        <v>29</v>
      </c>
      <c r="I43" s="30">
        <v>40</v>
      </c>
      <c r="J43" s="37">
        <v>22</v>
      </c>
      <c r="K43" s="38">
        <f t="shared" si="3"/>
        <v>880</v>
      </c>
      <c r="L43" s="28"/>
      <c r="P43" s="17" t="str">
        <f t="shared" si="4"/>
        <v>EMP160</v>
      </c>
      <c r="R43" s="5" t="s">
        <v>171</v>
      </c>
      <c r="S43" s="6" t="s">
        <v>172</v>
      </c>
      <c r="T43" s="6" t="s">
        <v>132</v>
      </c>
      <c r="U43" s="7">
        <v>39339</v>
      </c>
      <c r="V43" s="6" t="s">
        <v>15</v>
      </c>
      <c r="W43" s="6" t="s">
        <v>16</v>
      </c>
      <c r="X43" s="6" t="s">
        <v>45</v>
      </c>
      <c r="Y43" s="6">
        <v>40</v>
      </c>
      <c r="Z43" s="6">
        <v>23.25</v>
      </c>
      <c r="AA43" s="8">
        <f t="shared" si="2"/>
        <v>930</v>
      </c>
    </row>
    <row r="44" spans="2:27" x14ac:dyDescent="0.2">
      <c r="B44" s="21" t="s">
        <v>165</v>
      </c>
      <c r="C44" s="6" t="s">
        <v>166</v>
      </c>
      <c r="D44" s="6" t="s">
        <v>256</v>
      </c>
      <c r="E44" s="27">
        <v>39303</v>
      </c>
      <c r="F44" s="28" t="s">
        <v>33</v>
      </c>
      <c r="G44" s="6" t="s">
        <v>34</v>
      </c>
      <c r="H44" s="6" t="s">
        <v>35</v>
      </c>
      <c r="I44" s="28">
        <v>40</v>
      </c>
      <c r="J44" s="35">
        <v>21</v>
      </c>
      <c r="K44" s="36">
        <f t="shared" si="3"/>
        <v>840</v>
      </c>
      <c r="L44" s="28"/>
      <c r="P44" s="17" t="str">
        <f t="shared" si="4"/>
        <v>EMP161</v>
      </c>
      <c r="R44" s="9" t="s">
        <v>174</v>
      </c>
      <c r="S44" s="10" t="s">
        <v>175</v>
      </c>
      <c r="T44" s="10" t="s">
        <v>271</v>
      </c>
      <c r="U44" s="11">
        <v>39375</v>
      </c>
      <c r="V44" s="10" t="s">
        <v>21</v>
      </c>
      <c r="W44" s="10" t="s">
        <v>22</v>
      </c>
      <c r="X44" s="10" t="s">
        <v>49</v>
      </c>
      <c r="Y44" s="10">
        <v>32</v>
      </c>
      <c r="Z44" s="10">
        <v>17</v>
      </c>
      <c r="AA44" s="12">
        <f t="shared" si="2"/>
        <v>544</v>
      </c>
    </row>
    <row r="45" spans="2:27" x14ac:dyDescent="0.2">
      <c r="B45" s="22" t="s">
        <v>168</v>
      </c>
      <c r="C45" s="10" t="s">
        <v>169</v>
      </c>
      <c r="D45" s="10" t="s">
        <v>129</v>
      </c>
      <c r="E45" s="29">
        <v>39339</v>
      </c>
      <c r="F45" s="30" t="s">
        <v>39</v>
      </c>
      <c r="G45" s="10" t="s">
        <v>40</v>
      </c>
      <c r="H45" s="10" t="s">
        <v>41</v>
      </c>
      <c r="I45" s="30">
        <v>40</v>
      </c>
      <c r="J45" s="37">
        <v>24</v>
      </c>
      <c r="K45" s="38">
        <f t="shared" si="3"/>
        <v>960</v>
      </c>
      <c r="L45" s="28"/>
      <c r="P45" s="17" t="str">
        <f t="shared" si="4"/>
        <v>EMP162</v>
      </c>
      <c r="R45" s="5" t="s">
        <v>177</v>
      </c>
      <c r="S45" s="6" t="s">
        <v>178</v>
      </c>
      <c r="T45" s="6" t="s">
        <v>97</v>
      </c>
      <c r="U45" s="7">
        <v>39375</v>
      </c>
      <c r="V45" s="6" t="s">
        <v>27</v>
      </c>
      <c r="W45" s="6" t="s">
        <v>28</v>
      </c>
      <c r="X45" s="6" t="s">
        <v>17</v>
      </c>
      <c r="Y45" s="6">
        <v>40</v>
      </c>
      <c r="Z45" s="6">
        <v>18.350000000000001</v>
      </c>
      <c r="AA45" s="8">
        <f t="shared" si="2"/>
        <v>734</v>
      </c>
    </row>
    <row r="46" spans="2:27" x14ac:dyDescent="0.2">
      <c r="B46" s="21" t="s">
        <v>171</v>
      </c>
      <c r="C46" s="6" t="s">
        <v>172</v>
      </c>
      <c r="D46" s="6" t="s">
        <v>132</v>
      </c>
      <c r="E46" s="27">
        <v>39339</v>
      </c>
      <c r="F46" s="28" t="s">
        <v>15</v>
      </c>
      <c r="G46" s="6" t="s">
        <v>16</v>
      </c>
      <c r="H46" s="6" t="s">
        <v>45</v>
      </c>
      <c r="I46" s="28">
        <v>40</v>
      </c>
      <c r="J46" s="35">
        <v>23.25</v>
      </c>
      <c r="K46" s="36">
        <f t="shared" si="3"/>
        <v>930</v>
      </c>
      <c r="L46" s="28"/>
      <c r="P46" s="17" t="str">
        <f t="shared" si="4"/>
        <v>EMP163</v>
      </c>
      <c r="R46" s="9" t="s">
        <v>180</v>
      </c>
      <c r="S46" s="10" t="s">
        <v>181</v>
      </c>
      <c r="T46" s="10" t="s">
        <v>144</v>
      </c>
      <c r="U46" s="11">
        <v>39390</v>
      </c>
      <c r="V46" s="10" t="s">
        <v>33</v>
      </c>
      <c r="W46" s="10" t="s">
        <v>34</v>
      </c>
      <c r="X46" s="10" t="s">
        <v>23</v>
      </c>
      <c r="Y46" s="10">
        <v>40</v>
      </c>
      <c r="Z46" s="10">
        <v>23</v>
      </c>
      <c r="AA46" s="12">
        <f t="shared" si="2"/>
        <v>920</v>
      </c>
    </row>
    <row r="47" spans="2:27" x14ac:dyDescent="0.2">
      <c r="B47" s="22" t="s">
        <v>174</v>
      </c>
      <c r="C47" s="10" t="s">
        <v>175</v>
      </c>
      <c r="D47" s="10" t="s">
        <v>271</v>
      </c>
      <c r="E47" s="29">
        <v>39375</v>
      </c>
      <c r="F47" s="30" t="s">
        <v>21</v>
      </c>
      <c r="G47" s="10" t="s">
        <v>22</v>
      </c>
      <c r="H47" s="10" t="s">
        <v>49</v>
      </c>
      <c r="I47" s="30">
        <v>32</v>
      </c>
      <c r="J47" s="37">
        <v>17</v>
      </c>
      <c r="K47" s="38">
        <f t="shared" si="3"/>
        <v>544</v>
      </c>
      <c r="L47" s="28"/>
      <c r="P47" s="17" t="str">
        <f t="shared" si="4"/>
        <v>EMP164</v>
      </c>
      <c r="R47" s="5" t="s">
        <v>183</v>
      </c>
      <c r="S47" s="6" t="s">
        <v>184</v>
      </c>
      <c r="T47" s="6" t="s">
        <v>271</v>
      </c>
      <c r="U47" s="7">
        <v>39390</v>
      </c>
      <c r="V47" s="6" t="s">
        <v>33</v>
      </c>
      <c r="W47" s="6" t="s">
        <v>34</v>
      </c>
      <c r="X47" s="6" t="s">
        <v>29</v>
      </c>
      <c r="Y47" s="6">
        <v>34</v>
      </c>
      <c r="Z47" s="6">
        <v>14.25</v>
      </c>
      <c r="AA47" s="8">
        <f t="shared" si="2"/>
        <v>484.5</v>
      </c>
    </row>
    <row r="48" spans="2:27" x14ac:dyDescent="0.2">
      <c r="B48" s="21" t="s">
        <v>177</v>
      </c>
      <c r="C48" s="6" t="s">
        <v>178</v>
      </c>
      <c r="D48" s="6" t="s">
        <v>97</v>
      </c>
      <c r="E48" s="27">
        <v>39375</v>
      </c>
      <c r="F48" s="28" t="s">
        <v>27</v>
      </c>
      <c r="G48" s="6" t="s">
        <v>28</v>
      </c>
      <c r="H48" s="6" t="s">
        <v>17</v>
      </c>
      <c r="I48" s="28">
        <v>40</v>
      </c>
      <c r="J48" s="35">
        <v>18.350000000000001</v>
      </c>
      <c r="K48" s="36">
        <f t="shared" si="3"/>
        <v>734</v>
      </c>
      <c r="L48" s="28"/>
      <c r="P48" s="17" t="str">
        <f t="shared" si="4"/>
        <v>EMP165</v>
      </c>
      <c r="R48" s="9" t="s">
        <v>188</v>
      </c>
      <c r="S48" s="10" t="s">
        <v>189</v>
      </c>
      <c r="T48" s="10" t="s">
        <v>156</v>
      </c>
      <c r="U48" s="11">
        <v>39393</v>
      </c>
      <c r="V48" s="10" t="s">
        <v>15</v>
      </c>
      <c r="W48" s="10" t="s">
        <v>16</v>
      </c>
      <c r="X48" s="10" t="s">
        <v>35</v>
      </c>
      <c r="Y48" s="10">
        <v>40</v>
      </c>
      <c r="Z48" s="10">
        <v>15</v>
      </c>
      <c r="AA48" s="12">
        <f t="shared" si="2"/>
        <v>600</v>
      </c>
    </row>
    <row r="49" spans="2:27" x14ac:dyDescent="0.2">
      <c r="B49" s="22" t="s">
        <v>180</v>
      </c>
      <c r="C49" s="10" t="s">
        <v>181</v>
      </c>
      <c r="D49" s="10" t="s">
        <v>144</v>
      </c>
      <c r="E49" s="29">
        <v>39390</v>
      </c>
      <c r="F49" s="30" t="s">
        <v>33</v>
      </c>
      <c r="G49" s="10" t="s">
        <v>34</v>
      </c>
      <c r="H49" s="10" t="s">
        <v>23</v>
      </c>
      <c r="I49" s="30">
        <v>40</v>
      </c>
      <c r="J49" s="37">
        <v>23</v>
      </c>
      <c r="K49" s="38">
        <f t="shared" si="3"/>
        <v>920</v>
      </c>
      <c r="L49" s="28"/>
      <c r="P49" s="17" t="str">
        <f t="shared" si="4"/>
        <v>EMP166</v>
      </c>
      <c r="R49" s="5" t="s">
        <v>194</v>
      </c>
      <c r="S49" s="6" t="s">
        <v>195</v>
      </c>
      <c r="T49" s="6" t="s">
        <v>162</v>
      </c>
      <c r="U49" s="7">
        <v>39393</v>
      </c>
      <c r="V49" s="6" t="s">
        <v>21</v>
      </c>
      <c r="W49" s="6" t="s">
        <v>22</v>
      </c>
      <c r="X49" s="6" t="s">
        <v>41</v>
      </c>
      <c r="Y49" s="6">
        <v>40</v>
      </c>
      <c r="Z49" s="6">
        <v>22</v>
      </c>
      <c r="AA49" s="8">
        <f t="shared" si="2"/>
        <v>880</v>
      </c>
    </row>
    <row r="50" spans="2:27" x14ac:dyDescent="0.2">
      <c r="B50" s="21" t="s">
        <v>183</v>
      </c>
      <c r="C50" s="6" t="s">
        <v>184</v>
      </c>
      <c r="D50" s="6" t="s">
        <v>271</v>
      </c>
      <c r="E50" s="27">
        <v>39390</v>
      </c>
      <c r="F50" s="28" t="s">
        <v>33</v>
      </c>
      <c r="G50" s="6" t="s">
        <v>34</v>
      </c>
      <c r="H50" s="6" t="s">
        <v>29</v>
      </c>
      <c r="I50" s="28">
        <v>34</v>
      </c>
      <c r="J50" s="35">
        <v>14.25</v>
      </c>
      <c r="K50" s="36">
        <f t="shared" si="3"/>
        <v>484.5</v>
      </c>
      <c r="L50" s="28"/>
      <c r="P50" s="17" t="str">
        <f t="shared" si="4"/>
        <v>EMP167</v>
      </c>
      <c r="R50" s="9" t="s">
        <v>196</v>
      </c>
      <c r="S50" s="10" t="s">
        <v>197</v>
      </c>
      <c r="T50" s="10" t="s">
        <v>159</v>
      </c>
      <c r="U50" s="11">
        <v>39411</v>
      </c>
      <c r="V50" s="10" t="s">
        <v>27</v>
      </c>
      <c r="W50" s="10" t="s">
        <v>28</v>
      </c>
      <c r="X50" s="10" t="s">
        <v>45</v>
      </c>
      <c r="Y50" s="10">
        <v>40</v>
      </c>
      <c r="Z50" s="10">
        <v>21</v>
      </c>
      <c r="AA50" s="12">
        <f t="shared" si="2"/>
        <v>840</v>
      </c>
    </row>
    <row r="51" spans="2:27" x14ac:dyDescent="0.2">
      <c r="B51" s="22" t="s">
        <v>188</v>
      </c>
      <c r="C51" s="10" t="s">
        <v>189</v>
      </c>
      <c r="D51" s="10" t="s">
        <v>156</v>
      </c>
      <c r="E51" s="29">
        <v>39393</v>
      </c>
      <c r="F51" s="30" t="s">
        <v>15</v>
      </c>
      <c r="G51" s="10" t="s">
        <v>16</v>
      </c>
      <c r="H51" s="10" t="s">
        <v>35</v>
      </c>
      <c r="I51" s="30">
        <v>40</v>
      </c>
      <c r="J51" s="37">
        <v>15</v>
      </c>
      <c r="K51" s="38">
        <f t="shared" si="3"/>
        <v>600</v>
      </c>
      <c r="L51" s="28"/>
      <c r="P51" s="17" t="str">
        <f t="shared" si="4"/>
        <v>EMP168</v>
      </c>
      <c r="R51" s="5" t="s">
        <v>199</v>
      </c>
      <c r="S51" s="6" t="s">
        <v>200</v>
      </c>
      <c r="T51" s="6" t="s">
        <v>288</v>
      </c>
      <c r="U51" s="7">
        <v>39411</v>
      </c>
      <c r="V51" s="6" t="s">
        <v>33</v>
      </c>
      <c r="W51" s="6" t="s">
        <v>34</v>
      </c>
      <c r="X51" s="6" t="s">
        <v>49</v>
      </c>
      <c r="Y51" s="6">
        <v>40</v>
      </c>
      <c r="Z51" s="6">
        <v>24</v>
      </c>
      <c r="AA51" s="8">
        <f t="shared" si="2"/>
        <v>960</v>
      </c>
    </row>
    <row r="52" spans="2:27" x14ac:dyDescent="0.2">
      <c r="B52" s="21" t="s">
        <v>194</v>
      </c>
      <c r="C52" s="6" t="s">
        <v>195</v>
      </c>
      <c r="D52" s="6" t="s">
        <v>162</v>
      </c>
      <c r="E52" s="27">
        <v>39393</v>
      </c>
      <c r="F52" s="28" t="s">
        <v>21</v>
      </c>
      <c r="G52" s="6" t="s">
        <v>22</v>
      </c>
      <c r="H52" s="6" t="s">
        <v>41</v>
      </c>
      <c r="I52" s="28">
        <v>40</v>
      </c>
      <c r="J52" s="35">
        <v>22</v>
      </c>
      <c r="K52" s="36">
        <f t="shared" si="3"/>
        <v>880</v>
      </c>
      <c r="L52" s="28"/>
      <c r="P52" s="17" t="str">
        <f t="shared" si="4"/>
        <v>EMP169</v>
      </c>
      <c r="R52" s="9" t="s">
        <v>203</v>
      </c>
      <c r="S52" s="10" t="s">
        <v>204</v>
      </c>
      <c r="T52" s="10" t="s">
        <v>289</v>
      </c>
      <c r="U52" s="11">
        <v>39526</v>
      </c>
      <c r="V52" s="10" t="s">
        <v>39</v>
      </c>
      <c r="W52" s="10" t="s">
        <v>40</v>
      </c>
      <c r="X52" s="10" t="s">
        <v>17</v>
      </c>
      <c r="Y52" s="10">
        <v>32</v>
      </c>
      <c r="Z52" s="10">
        <v>23.25</v>
      </c>
      <c r="AA52" s="12">
        <f t="shared" si="2"/>
        <v>744</v>
      </c>
    </row>
    <row r="53" spans="2:27" x14ac:dyDescent="0.2">
      <c r="B53" s="22" t="s">
        <v>196</v>
      </c>
      <c r="C53" s="10" t="s">
        <v>197</v>
      </c>
      <c r="D53" s="10" t="s">
        <v>159</v>
      </c>
      <c r="E53" s="29">
        <v>39411</v>
      </c>
      <c r="F53" s="30" t="s">
        <v>27</v>
      </c>
      <c r="G53" s="10" t="s">
        <v>28</v>
      </c>
      <c r="H53" s="10" t="s">
        <v>45</v>
      </c>
      <c r="I53" s="30">
        <v>40</v>
      </c>
      <c r="J53" s="37">
        <v>21</v>
      </c>
      <c r="K53" s="38">
        <f t="shared" si="3"/>
        <v>840</v>
      </c>
      <c r="L53" s="28"/>
      <c r="P53" s="17" t="str">
        <f t="shared" si="4"/>
        <v>EMP170</v>
      </c>
      <c r="R53" s="5" t="s">
        <v>206</v>
      </c>
      <c r="S53" s="6" t="s">
        <v>207</v>
      </c>
      <c r="T53" s="6" t="s">
        <v>290</v>
      </c>
      <c r="U53" s="7">
        <v>39526</v>
      </c>
      <c r="V53" s="6" t="s">
        <v>15</v>
      </c>
      <c r="W53" s="6" t="s">
        <v>16</v>
      </c>
      <c r="X53" s="6" t="s">
        <v>23</v>
      </c>
      <c r="Y53" s="6">
        <v>40</v>
      </c>
      <c r="Z53" s="6">
        <v>17</v>
      </c>
      <c r="AA53" s="8">
        <f t="shared" si="2"/>
        <v>680</v>
      </c>
    </row>
    <row r="54" spans="2:27" x14ac:dyDescent="0.2">
      <c r="B54" s="21" t="s">
        <v>199</v>
      </c>
      <c r="C54" s="6" t="s">
        <v>200</v>
      </c>
      <c r="D54" s="6" t="s">
        <v>288</v>
      </c>
      <c r="E54" s="27">
        <v>39411</v>
      </c>
      <c r="F54" s="28" t="s">
        <v>33</v>
      </c>
      <c r="G54" s="6" t="s">
        <v>34</v>
      </c>
      <c r="H54" s="6" t="s">
        <v>49</v>
      </c>
      <c r="I54" s="28">
        <v>40</v>
      </c>
      <c r="J54" s="35">
        <v>24</v>
      </c>
      <c r="K54" s="36">
        <f t="shared" si="3"/>
        <v>960</v>
      </c>
      <c r="L54" s="28"/>
      <c r="P54" s="17" t="str">
        <f t="shared" si="4"/>
        <v>EMP171</v>
      </c>
      <c r="R54" s="9" t="s">
        <v>206</v>
      </c>
      <c r="S54" s="10" t="s">
        <v>207</v>
      </c>
      <c r="T54" s="10" t="s">
        <v>291</v>
      </c>
      <c r="U54" s="11">
        <v>39561</v>
      </c>
      <c r="V54" s="10" t="s">
        <v>15</v>
      </c>
      <c r="W54" s="10" t="s">
        <v>16</v>
      </c>
      <c r="X54" s="10" t="s">
        <v>23</v>
      </c>
      <c r="Y54" s="10">
        <v>40</v>
      </c>
      <c r="Z54" s="10">
        <v>17</v>
      </c>
      <c r="AA54" s="12">
        <f t="shared" si="2"/>
        <v>680</v>
      </c>
    </row>
    <row r="55" spans="2:27" x14ac:dyDescent="0.2">
      <c r="B55" s="22" t="s">
        <v>203</v>
      </c>
      <c r="C55" s="10" t="s">
        <v>204</v>
      </c>
      <c r="D55" s="10" t="s">
        <v>289</v>
      </c>
      <c r="E55" s="29">
        <v>39526</v>
      </c>
      <c r="F55" s="30" t="s">
        <v>39</v>
      </c>
      <c r="G55" s="10" t="s">
        <v>40</v>
      </c>
      <c r="H55" s="10" t="s">
        <v>17</v>
      </c>
      <c r="I55" s="30">
        <v>32</v>
      </c>
      <c r="J55" s="37">
        <v>23.25</v>
      </c>
      <c r="K55" s="38">
        <f t="shared" si="3"/>
        <v>744</v>
      </c>
      <c r="L55" s="28"/>
      <c r="P55" s="17" t="str">
        <f t="shared" si="4"/>
        <v>EMP172</v>
      </c>
      <c r="R55" s="5" t="s">
        <v>209</v>
      </c>
      <c r="S55" s="6" t="s">
        <v>210</v>
      </c>
      <c r="T55" s="6" t="s">
        <v>292</v>
      </c>
      <c r="U55" s="7">
        <v>39561</v>
      </c>
      <c r="V55" s="6" t="s">
        <v>15</v>
      </c>
      <c r="W55" s="6" t="s">
        <v>16</v>
      </c>
      <c r="X55" s="6" t="s">
        <v>29</v>
      </c>
      <c r="Y55" s="6">
        <v>44</v>
      </c>
      <c r="Z55" s="6">
        <v>18</v>
      </c>
      <c r="AA55" s="8">
        <f t="shared" si="2"/>
        <v>792</v>
      </c>
    </row>
    <row r="56" spans="2:27" x14ac:dyDescent="0.2">
      <c r="B56" s="21" t="s">
        <v>206</v>
      </c>
      <c r="C56" s="6" t="s">
        <v>207</v>
      </c>
      <c r="D56" s="6" t="s">
        <v>290</v>
      </c>
      <c r="E56" s="27">
        <v>39526</v>
      </c>
      <c r="F56" s="28" t="s">
        <v>15</v>
      </c>
      <c r="G56" s="6" t="s">
        <v>16</v>
      </c>
      <c r="H56" s="6" t="s">
        <v>23</v>
      </c>
      <c r="I56" s="28">
        <v>40</v>
      </c>
      <c r="J56" s="35">
        <v>17</v>
      </c>
      <c r="K56" s="36">
        <f t="shared" si="3"/>
        <v>680</v>
      </c>
      <c r="L56" s="28"/>
      <c r="P56" s="17" t="str">
        <f t="shared" si="4"/>
        <v>EMP173</v>
      </c>
      <c r="R56" s="9" t="s">
        <v>209</v>
      </c>
      <c r="S56" s="10" t="s">
        <v>210</v>
      </c>
      <c r="T56" s="10" t="s">
        <v>293</v>
      </c>
      <c r="U56" s="11">
        <v>39561</v>
      </c>
      <c r="V56" s="10" t="s">
        <v>15</v>
      </c>
      <c r="W56" s="10" t="s">
        <v>16</v>
      </c>
      <c r="X56" s="10" t="s">
        <v>29</v>
      </c>
      <c r="Y56" s="10">
        <v>40</v>
      </c>
      <c r="Z56" s="10">
        <v>18</v>
      </c>
      <c r="AA56" s="12">
        <f t="shared" si="2"/>
        <v>720</v>
      </c>
    </row>
    <row r="57" spans="2:27" x14ac:dyDescent="0.2">
      <c r="B57" s="22" t="s">
        <v>206</v>
      </c>
      <c r="C57" s="10" t="s">
        <v>207</v>
      </c>
      <c r="D57" s="10" t="s">
        <v>291</v>
      </c>
      <c r="E57" s="29">
        <v>39561</v>
      </c>
      <c r="F57" s="30" t="s">
        <v>15</v>
      </c>
      <c r="G57" s="10" t="s">
        <v>16</v>
      </c>
      <c r="H57" s="10" t="s">
        <v>23</v>
      </c>
      <c r="I57" s="30">
        <v>40</v>
      </c>
      <c r="J57" s="37">
        <v>17</v>
      </c>
      <c r="K57" s="38">
        <f t="shared" si="3"/>
        <v>680</v>
      </c>
      <c r="L57" s="28"/>
      <c r="P57" s="17" t="str">
        <f t="shared" si="4"/>
        <v>EMP173</v>
      </c>
      <c r="R57" s="5" t="s">
        <v>212</v>
      </c>
      <c r="S57" s="6" t="s">
        <v>213</v>
      </c>
      <c r="T57" s="6" t="s">
        <v>294</v>
      </c>
      <c r="U57" s="7">
        <v>39561</v>
      </c>
      <c r="V57" s="6" t="s">
        <v>27</v>
      </c>
      <c r="W57" s="6" t="s">
        <v>28</v>
      </c>
      <c r="X57" s="6" t="s">
        <v>35</v>
      </c>
      <c r="Y57" s="6">
        <v>36</v>
      </c>
      <c r="Z57" s="6">
        <v>23.25</v>
      </c>
      <c r="AA57" s="8">
        <f t="shared" si="2"/>
        <v>837</v>
      </c>
    </row>
    <row r="58" spans="2:27" x14ac:dyDescent="0.2">
      <c r="B58" s="21" t="s">
        <v>209</v>
      </c>
      <c r="C58" s="6" t="s">
        <v>210</v>
      </c>
      <c r="D58" s="6" t="s">
        <v>292</v>
      </c>
      <c r="E58" s="27">
        <v>39561</v>
      </c>
      <c r="F58" s="28" t="s">
        <v>15</v>
      </c>
      <c r="G58" s="6" t="s">
        <v>16</v>
      </c>
      <c r="H58" s="6" t="s">
        <v>29</v>
      </c>
      <c r="I58" s="28">
        <v>44</v>
      </c>
      <c r="J58" s="35">
        <v>18</v>
      </c>
      <c r="K58" s="36">
        <f t="shared" si="3"/>
        <v>792</v>
      </c>
      <c r="L58" s="28"/>
      <c r="P58" s="17" t="str">
        <f t="shared" si="4"/>
        <v>EMP174</v>
      </c>
      <c r="R58" s="9" t="s">
        <v>212</v>
      </c>
      <c r="S58" s="10" t="s">
        <v>213</v>
      </c>
      <c r="T58" s="10" t="s">
        <v>295</v>
      </c>
      <c r="U58" s="11">
        <v>39561</v>
      </c>
      <c r="V58" s="10" t="s">
        <v>27</v>
      </c>
      <c r="W58" s="10" t="s">
        <v>28</v>
      </c>
      <c r="X58" s="10" t="s">
        <v>35</v>
      </c>
      <c r="Y58" s="10">
        <v>36</v>
      </c>
      <c r="Z58" s="10">
        <v>23.25</v>
      </c>
      <c r="AA58" s="12">
        <f t="shared" si="2"/>
        <v>837</v>
      </c>
    </row>
    <row r="59" spans="2:27" x14ac:dyDescent="0.2">
      <c r="B59" s="22" t="s">
        <v>209</v>
      </c>
      <c r="C59" s="10" t="s">
        <v>210</v>
      </c>
      <c r="D59" s="10" t="s">
        <v>293</v>
      </c>
      <c r="E59" s="29">
        <v>39561</v>
      </c>
      <c r="F59" s="30" t="s">
        <v>15</v>
      </c>
      <c r="G59" s="10" t="s">
        <v>16</v>
      </c>
      <c r="H59" s="10" t="s">
        <v>29</v>
      </c>
      <c r="I59" s="30">
        <v>40</v>
      </c>
      <c r="J59" s="37">
        <v>18</v>
      </c>
      <c r="K59" s="38">
        <f t="shared" si="3"/>
        <v>720</v>
      </c>
      <c r="L59" s="28"/>
      <c r="P59" s="17" t="str">
        <f t="shared" si="4"/>
        <v>EMP174</v>
      </c>
      <c r="R59" s="5" t="s">
        <v>215</v>
      </c>
      <c r="S59" s="6" t="s">
        <v>216</v>
      </c>
      <c r="T59" s="6" t="s">
        <v>296</v>
      </c>
      <c r="U59" s="7">
        <v>39561</v>
      </c>
      <c r="V59" s="6" t="s">
        <v>33</v>
      </c>
      <c r="W59" s="6" t="s">
        <v>34</v>
      </c>
      <c r="X59" s="6" t="s">
        <v>41</v>
      </c>
      <c r="Y59" s="6">
        <v>40</v>
      </c>
      <c r="Z59" s="6">
        <v>14</v>
      </c>
      <c r="AA59" s="8">
        <f t="shared" si="2"/>
        <v>560</v>
      </c>
    </row>
    <row r="60" spans="2:27" x14ac:dyDescent="0.2">
      <c r="B60" s="21" t="s">
        <v>212</v>
      </c>
      <c r="C60" s="6" t="s">
        <v>213</v>
      </c>
      <c r="D60" s="6" t="s">
        <v>294</v>
      </c>
      <c r="E60" s="27">
        <v>39561</v>
      </c>
      <c r="F60" s="28" t="s">
        <v>27</v>
      </c>
      <c r="G60" s="6" t="s">
        <v>28</v>
      </c>
      <c r="H60" s="6" t="s">
        <v>35</v>
      </c>
      <c r="I60" s="28">
        <v>36</v>
      </c>
      <c r="J60" s="35">
        <v>23.25</v>
      </c>
      <c r="K60" s="36">
        <f t="shared" si="3"/>
        <v>837</v>
      </c>
      <c r="L60" s="28"/>
      <c r="P60" s="17" t="str">
        <f t="shared" si="4"/>
        <v>EMP175</v>
      </c>
      <c r="R60" s="9" t="s">
        <v>215</v>
      </c>
      <c r="S60" s="10" t="s">
        <v>216</v>
      </c>
      <c r="T60" s="10" t="s">
        <v>164</v>
      </c>
      <c r="U60" s="11">
        <v>39579</v>
      </c>
      <c r="V60" s="10" t="s">
        <v>33</v>
      </c>
      <c r="W60" s="10" t="s">
        <v>34</v>
      </c>
      <c r="X60" s="10" t="s">
        <v>41</v>
      </c>
      <c r="Y60" s="10">
        <v>40</v>
      </c>
      <c r="Z60" s="10">
        <v>14</v>
      </c>
      <c r="AA60" s="12">
        <f t="shared" si="2"/>
        <v>560</v>
      </c>
    </row>
    <row r="61" spans="2:27" x14ac:dyDescent="0.2">
      <c r="B61" s="22" t="s">
        <v>212</v>
      </c>
      <c r="C61" s="10" t="s">
        <v>213</v>
      </c>
      <c r="D61" s="10" t="s">
        <v>295</v>
      </c>
      <c r="E61" s="29">
        <v>39561</v>
      </c>
      <c r="F61" s="30" t="s">
        <v>27</v>
      </c>
      <c r="G61" s="10" t="s">
        <v>28</v>
      </c>
      <c r="H61" s="10" t="s">
        <v>35</v>
      </c>
      <c r="I61" s="30">
        <v>36</v>
      </c>
      <c r="J61" s="37">
        <v>23.25</v>
      </c>
      <c r="K61" s="38">
        <f t="shared" si="3"/>
        <v>837</v>
      </c>
      <c r="L61" s="28"/>
      <c r="P61" s="17" t="str">
        <f t="shared" si="4"/>
        <v>EMP175</v>
      </c>
      <c r="R61" s="5" t="s">
        <v>218</v>
      </c>
      <c r="S61" s="6" t="s">
        <v>219</v>
      </c>
      <c r="T61" s="6" t="s">
        <v>297</v>
      </c>
      <c r="U61" s="7">
        <v>39579</v>
      </c>
      <c r="V61" s="6" t="s">
        <v>39</v>
      </c>
      <c r="W61" s="6" t="s">
        <v>40</v>
      </c>
      <c r="X61" s="6" t="s">
        <v>45</v>
      </c>
      <c r="Y61" s="6">
        <v>40</v>
      </c>
      <c r="Z61" s="6">
        <v>15.35</v>
      </c>
      <c r="AA61" s="8">
        <f t="shared" si="2"/>
        <v>614</v>
      </c>
    </row>
    <row r="62" spans="2:27" x14ac:dyDescent="0.2">
      <c r="B62" s="21" t="s">
        <v>215</v>
      </c>
      <c r="C62" s="6" t="s">
        <v>216</v>
      </c>
      <c r="D62" s="6" t="s">
        <v>296</v>
      </c>
      <c r="E62" s="27">
        <v>39561</v>
      </c>
      <c r="F62" s="28" t="s">
        <v>33</v>
      </c>
      <c r="G62" s="6" t="s">
        <v>34</v>
      </c>
      <c r="H62" s="6" t="s">
        <v>41</v>
      </c>
      <c r="I62" s="28">
        <v>40</v>
      </c>
      <c r="J62" s="35">
        <v>14</v>
      </c>
      <c r="K62" s="36">
        <f t="shared" si="3"/>
        <v>560</v>
      </c>
      <c r="L62" s="28"/>
      <c r="P62" s="17" t="str">
        <f t="shared" si="4"/>
        <v>EMP176</v>
      </c>
      <c r="R62" s="9" t="s">
        <v>218</v>
      </c>
      <c r="S62" s="10" t="s">
        <v>219</v>
      </c>
      <c r="T62" s="10" t="s">
        <v>170</v>
      </c>
      <c r="U62" s="11">
        <v>39579</v>
      </c>
      <c r="V62" s="10" t="s">
        <v>39</v>
      </c>
      <c r="W62" s="10" t="s">
        <v>40</v>
      </c>
      <c r="X62" s="10" t="s">
        <v>45</v>
      </c>
      <c r="Y62" s="10">
        <v>40</v>
      </c>
      <c r="Z62" s="10">
        <v>15.35</v>
      </c>
      <c r="AA62" s="12">
        <f t="shared" si="2"/>
        <v>614</v>
      </c>
    </row>
    <row r="63" spans="2:27" x14ac:dyDescent="0.2">
      <c r="B63" s="22" t="s">
        <v>215</v>
      </c>
      <c r="C63" s="10" t="s">
        <v>216</v>
      </c>
      <c r="D63" s="10" t="s">
        <v>164</v>
      </c>
      <c r="E63" s="29">
        <v>39579</v>
      </c>
      <c r="F63" s="30" t="s">
        <v>33</v>
      </c>
      <c r="G63" s="10" t="s">
        <v>34</v>
      </c>
      <c r="H63" s="10" t="s">
        <v>41</v>
      </c>
      <c r="I63" s="30">
        <v>40</v>
      </c>
      <c r="J63" s="37">
        <v>14</v>
      </c>
      <c r="K63" s="38">
        <f t="shared" si="3"/>
        <v>560</v>
      </c>
      <c r="L63" s="28"/>
      <c r="P63" s="17" t="str">
        <f t="shared" si="4"/>
        <v>EMP176</v>
      </c>
      <c r="R63" s="5" t="s">
        <v>221</v>
      </c>
      <c r="S63" s="6" t="s">
        <v>222</v>
      </c>
      <c r="T63" s="6" t="s">
        <v>298</v>
      </c>
      <c r="U63" s="7">
        <v>39579</v>
      </c>
      <c r="V63" s="6" t="s">
        <v>15</v>
      </c>
      <c r="W63" s="6" t="s">
        <v>16</v>
      </c>
      <c r="X63" s="6" t="s">
        <v>49</v>
      </c>
      <c r="Y63" s="6">
        <v>40</v>
      </c>
      <c r="Z63" s="6">
        <v>22</v>
      </c>
      <c r="AA63" s="8">
        <f t="shared" si="2"/>
        <v>880</v>
      </c>
    </row>
    <row r="64" spans="2:27" x14ac:dyDescent="0.2">
      <c r="B64" s="21" t="s">
        <v>218</v>
      </c>
      <c r="C64" s="6" t="s">
        <v>219</v>
      </c>
      <c r="D64" s="6" t="s">
        <v>297</v>
      </c>
      <c r="E64" s="27">
        <v>39579</v>
      </c>
      <c r="F64" s="28" t="s">
        <v>39</v>
      </c>
      <c r="G64" s="6" t="s">
        <v>40</v>
      </c>
      <c r="H64" s="6" t="s">
        <v>45</v>
      </c>
      <c r="I64" s="28">
        <v>40</v>
      </c>
      <c r="J64" s="35">
        <v>15.35</v>
      </c>
      <c r="K64" s="36">
        <f t="shared" si="3"/>
        <v>614</v>
      </c>
      <c r="L64" s="28"/>
      <c r="P64" s="17" t="str">
        <f t="shared" si="4"/>
        <v>EMP177</v>
      </c>
      <c r="R64" s="9" t="s">
        <v>224</v>
      </c>
      <c r="S64" s="10" t="s">
        <v>225</v>
      </c>
      <c r="T64" s="10" t="s">
        <v>176</v>
      </c>
      <c r="U64" s="11">
        <v>39579</v>
      </c>
      <c r="V64" s="10" t="s">
        <v>21</v>
      </c>
      <c r="W64" s="10" t="s">
        <v>22</v>
      </c>
      <c r="X64" s="10" t="s">
        <v>17</v>
      </c>
      <c r="Y64" s="10">
        <v>40</v>
      </c>
      <c r="Z64" s="10">
        <v>21.8</v>
      </c>
      <c r="AA64" s="12">
        <f t="shared" si="2"/>
        <v>872</v>
      </c>
    </row>
    <row r="65" spans="2:27" x14ac:dyDescent="0.2">
      <c r="B65" s="22" t="s">
        <v>218</v>
      </c>
      <c r="C65" s="10" t="s">
        <v>219</v>
      </c>
      <c r="D65" s="10" t="s">
        <v>170</v>
      </c>
      <c r="E65" s="29">
        <v>39579</v>
      </c>
      <c r="F65" s="30" t="s">
        <v>39</v>
      </c>
      <c r="G65" s="10" t="s">
        <v>40</v>
      </c>
      <c r="H65" s="10" t="s">
        <v>45</v>
      </c>
      <c r="I65" s="30">
        <v>40</v>
      </c>
      <c r="J65" s="37">
        <v>15.35</v>
      </c>
      <c r="K65" s="38">
        <f t="shared" si="3"/>
        <v>614</v>
      </c>
      <c r="L65" s="28"/>
      <c r="P65" s="17" t="str">
        <f t="shared" si="4"/>
        <v>EMP177</v>
      </c>
      <c r="R65" s="5" t="s">
        <v>227</v>
      </c>
      <c r="S65" s="6" t="s">
        <v>228</v>
      </c>
      <c r="T65" s="6" t="s">
        <v>299</v>
      </c>
      <c r="U65" s="7">
        <v>39579</v>
      </c>
      <c r="V65" s="6" t="s">
        <v>27</v>
      </c>
      <c r="W65" s="6" t="s">
        <v>28</v>
      </c>
      <c r="X65" s="6" t="s">
        <v>23</v>
      </c>
      <c r="Y65" s="6">
        <v>31</v>
      </c>
      <c r="Z65" s="6">
        <v>24</v>
      </c>
      <c r="AA65" s="8">
        <f t="shared" si="2"/>
        <v>744</v>
      </c>
    </row>
    <row r="66" spans="2:27" x14ac:dyDescent="0.2">
      <c r="B66" s="21" t="s">
        <v>221</v>
      </c>
      <c r="C66" s="6" t="s">
        <v>222</v>
      </c>
      <c r="D66" s="6" t="s">
        <v>298</v>
      </c>
      <c r="E66" s="27">
        <v>39579</v>
      </c>
      <c r="F66" s="28" t="s">
        <v>15</v>
      </c>
      <c r="G66" s="6" t="s">
        <v>16</v>
      </c>
      <c r="H66" s="6" t="s">
        <v>49</v>
      </c>
      <c r="I66" s="28">
        <v>40</v>
      </c>
      <c r="J66" s="35">
        <v>22</v>
      </c>
      <c r="K66" s="36">
        <f t="shared" si="3"/>
        <v>880</v>
      </c>
      <c r="L66" s="28"/>
      <c r="P66" s="17" t="str">
        <f t="shared" si="4"/>
        <v>EMP178</v>
      </c>
      <c r="R66" s="9" t="s">
        <v>230</v>
      </c>
      <c r="S66" s="10" t="s">
        <v>231</v>
      </c>
      <c r="T66" s="10" t="s">
        <v>300</v>
      </c>
      <c r="U66" s="11">
        <v>39597</v>
      </c>
      <c r="V66" s="10" t="s">
        <v>33</v>
      </c>
      <c r="W66" s="10" t="s">
        <v>34</v>
      </c>
      <c r="X66" s="10" t="s">
        <v>29</v>
      </c>
      <c r="Y66" s="10">
        <v>40</v>
      </c>
      <c r="Z66" s="10">
        <v>23.35</v>
      </c>
      <c r="AA66" s="12">
        <f t="shared" si="2"/>
        <v>934</v>
      </c>
    </row>
    <row r="67" spans="2:27" x14ac:dyDescent="0.2">
      <c r="B67" s="22" t="s">
        <v>224</v>
      </c>
      <c r="C67" s="10" t="s">
        <v>225</v>
      </c>
      <c r="D67" s="10" t="s">
        <v>176</v>
      </c>
      <c r="E67" s="29">
        <v>39579</v>
      </c>
      <c r="F67" s="30" t="s">
        <v>21</v>
      </c>
      <c r="G67" s="10" t="s">
        <v>22</v>
      </c>
      <c r="H67" s="10" t="s">
        <v>17</v>
      </c>
      <c r="I67" s="30">
        <v>40</v>
      </c>
      <c r="J67" s="37">
        <v>21.8</v>
      </c>
      <c r="K67" s="38">
        <f t="shared" si="3"/>
        <v>872</v>
      </c>
      <c r="L67" s="28"/>
      <c r="P67" s="17" t="str">
        <f t="shared" si="4"/>
        <v>EMP179</v>
      </c>
      <c r="R67" s="5" t="s">
        <v>233</v>
      </c>
      <c r="S67" s="6" t="s">
        <v>219</v>
      </c>
      <c r="T67" s="6" t="s">
        <v>301</v>
      </c>
      <c r="U67" s="7">
        <v>39597</v>
      </c>
      <c r="V67" s="6" t="s">
        <v>39</v>
      </c>
      <c r="W67" s="6" t="s">
        <v>40</v>
      </c>
      <c r="X67" s="6" t="s">
        <v>35</v>
      </c>
      <c r="Y67" s="6">
        <v>36</v>
      </c>
      <c r="Z67" s="6">
        <v>17</v>
      </c>
      <c r="AA67" s="8">
        <f t="shared" ref="AA67:AA130" si="5">Y67*Z67</f>
        <v>612</v>
      </c>
    </row>
    <row r="68" spans="2:27" x14ac:dyDescent="0.2">
      <c r="B68" s="21" t="s">
        <v>227</v>
      </c>
      <c r="C68" s="6" t="s">
        <v>228</v>
      </c>
      <c r="D68" s="6" t="s">
        <v>299</v>
      </c>
      <c r="E68" s="27">
        <v>39579</v>
      </c>
      <c r="F68" s="28" t="s">
        <v>27</v>
      </c>
      <c r="G68" s="6" t="s">
        <v>28</v>
      </c>
      <c r="H68" s="6" t="s">
        <v>23</v>
      </c>
      <c r="I68" s="28">
        <v>31</v>
      </c>
      <c r="J68" s="35">
        <v>24</v>
      </c>
      <c r="K68" s="36">
        <f t="shared" si="3"/>
        <v>744</v>
      </c>
      <c r="L68" s="28"/>
      <c r="P68" s="17" t="str">
        <f t="shared" si="4"/>
        <v>EMP180</v>
      </c>
      <c r="R68" s="9" t="s">
        <v>235</v>
      </c>
      <c r="S68" s="10" t="s">
        <v>169</v>
      </c>
      <c r="T68" s="10" t="s">
        <v>190</v>
      </c>
      <c r="U68" s="11">
        <v>39615</v>
      </c>
      <c r="V68" s="10" t="s">
        <v>15</v>
      </c>
      <c r="W68" s="10" t="s">
        <v>16</v>
      </c>
      <c r="X68" s="10" t="s">
        <v>41</v>
      </c>
      <c r="Y68" s="10">
        <v>39</v>
      </c>
      <c r="Z68" s="10">
        <v>18.350000000000001</v>
      </c>
      <c r="AA68" s="12">
        <f t="shared" si="5"/>
        <v>715.65000000000009</v>
      </c>
    </row>
    <row r="69" spans="2:27" x14ac:dyDescent="0.2">
      <c r="B69" s="22" t="s">
        <v>230</v>
      </c>
      <c r="C69" s="10" t="s">
        <v>231</v>
      </c>
      <c r="D69" s="10" t="s">
        <v>300</v>
      </c>
      <c r="E69" s="29">
        <v>39597</v>
      </c>
      <c r="F69" s="30" t="s">
        <v>33</v>
      </c>
      <c r="G69" s="10" t="s">
        <v>34</v>
      </c>
      <c r="H69" s="10" t="s">
        <v>29</v>
      </c>
      <c r="I69" s="30">
        <v>40</v>
      </c>
      <c r="J69" s="37">
        <v>23.35</v>
      </c>
      <c r="K69" s="38">
        <f t="shared" si="3"/>
        <v>934</v>
      </c>
      <c r="L69" s="28"/>
      <c r="P69" s="17" t="str">
        <f t="shared" si="4"/>
        <v>EMP181</v>
      </c>
      <c r="R69" s="5" t="s">
        <v>237</v>
      </c>
      <c r="S69" s="6" t="s">
        <v>238</v>
      </c>
      <c r="T69" s="6" t="s">
        <v>302</v>
      </c>
      <c r="U69" s="7">
        <v>39615</v>
      </c>
      <c r="V69" s="6" t="s">
        <v>21</v>
      </c>
      <c r="W69" s="6" t="s">
        <v>22</v>
      </c>
      <c r="X69" s="6" t="s">
        <v>45</v>
      </c>
      <c r="Y69" s="6">
        <v>40</v>
      </c>
      <c r="Z69" s="6">
        <v>23</v>
      </c>
      <c r="AA69" s="8">
        <f t="shared" si="5"/>
        <v>920</v>
      </c>
    </row>
    <row r="70" spans="2:27" x14ac:dyDescent="0.2">
      <c r="B70" s="21" t="s">
        <v>233</v>
      </c>
      <c r="C70" s="6" t="s">
        <v>219</v>
      </c>
      <c r="D70" s="6" t="s">
        <v>301</v>
      </c>
      <c r="E70" s="27">
        <v>39597</v>
      </c>
      <c r="F70" s="28" t="s">
        <v>39</v>
      </c>
      <c r="G70" s="6" t="s">
        <v>40</v>
      </c>
      <c r="H70" s="6" t="s">
        <v>35</v>
      </c>
      <c r="I70" s="28">
        <v>36</v>
      </c>
      <c r="J70" s="35">
        <v>17</v>
      </c>
      <c r="K70" s="36">
        <f t="shared" ref="K70:K101" si="6">I70*J70</f>
        <v>612</v>
      </c>
      <c r="L70" s="28"/>
      <c r="P70" s="17" t="str">
        <f t="shared" ref="P70:P101" si="7">VLOOKUP(B70,$R$6:$R$196,1,FALSE)</f>
        <v>EMP182</v>
      </c>
      <c r="R70" s="9" t="s">
        <v>240</v>
      </c>
      <c r="S70" s="10" t="s">
        <v>241</v>
      </c>
      <c r="T70" s="10" t="s">
        <v>303</v>
      </c>
      <c r="U70" s="11">
        <v>39615</v>
      </c>
      <c r="V70" s="10" t="s">
        <v>27</v>
      </c>
      <c r="W70" s="10" t="s">
        <v>28</v>
      </c>
      <c r="X70" s="10" t="s">
        <v>49</v>
      </c>
      <c r="Y70" s="10">
        <v>40</v>
      </c>
      <c r="Z70" s="10">
        <v>14.25</v>
      </c>
      <c r="AA70" s="12">
        <f t="shared" si="5"/>
        <v>570</v>
      </c>
    </row>
    <row r="71" spans="2:27" x14ac:dyDescent="0.2">
      <c r="B71" s="22" t="s">
        <v>235</v>
      </c>
      <c r="C71" s="10" t="s">
        <v>169</v>
      </c>
      <c r="D71" s="10" t="s">
        <v>190</v>
      </c>
      <c r="E71" s="29">
        <v>39615</v>
      </c>
      <c r="F71" s="30" t="s">
        <v>15</v>
      </c>
      <c r="G71" s="10" t="s">
        <v>16</v>
      </c>
      <c r="H71" s="10" t="s">
        <v>41</v>
      </c>
      <c r="I71" s="30">
        <v>39</v>
      </c>
      <c r="J71" s="37">
        <v>18.350000000000001</v>
      </c>
      <c r="K71" s="38">
        <f t="shared" si="6"/>
        <v>715.65000000000009</v>
      </c>
      <c r="L71" s="28"/>
      <c r="P71" s="17" t="str">
        <f t="shared" si="7"/>
        <v>EMP183</v>
      </c>
      <c r="R71" s="5" t="s">
        <v>244</v>
      </c>
      <c r="S71" s="6" t="s">
        <v>245</v>
      </c>
      <c r="T71" s="6" t="s">
        <v>201</v>
      </c>
      <c r="U71" s="7">
        <v>39615</v>
      </c>
      <c r="V71" s="6" t="s">
        <v>33</v>
      </c>
      <c r="W71" s="6" t="s">
        <v>34</v>
      </c>
      <c r="X71" s="6" t="s">
        <v>17</v>
      </c>
      <c r="Y71" s="6">
        <v>40</v>
      </c>
      <c r="Z71" s="6">
        <v>15.5</v>
      </c>
      <c r="AA71" s="8">
        <f t="shared" si="5"/>
        <v>620</v>
      </c>
    </row>
    <row r="72" spans="2:27" x14ac:dyDescent="0.2">
      <c r="B72" s="21" t="s">
        <v>237</v>
      </c>
      <c r="C72" s="6" t="s">
        <v>238</v>
      </c>
      <c r="D72" s="6" t="s">
        <v>302</v>
      </c>
      <c r="E72" s="27">
        <v>39615</v>
      </c>
      <c r="F72" s="28" t="s">
        <v>21</v>
      </c>
      <c r="G72" s="6" t="s">
        <v>22</v>
      </c>
      <c r="H72" s="6" t="s">
        <v>45</v>
      </c>
      <c r="I72" s="28">
        <v>40</v>
      </c>
      <c r="J72" s="35">
        <v>23</v>
      </c>
      <c r="K72" s="36">
        <f t="shared" si="6"/>
        <v>920</v>
      </c>
      <c r="L72" s="28"/>
      <c r="P72" s="17" t="str">
        <f t="shared" si="7"/>
        <v>EMP184</v>
      </c>
      <c r="R72" s="9" t="s">
        <v>247</v>
      </c>
      <c r="S72" s="10" t="s">
        <v>78</v>
      </c>
      <c r="T72" s="10" t="s">
        <v>205</v>
      </c>
      <c r="U72" s="11">
        <v>39633</v>
      </c>
      <c r="V72" s="10" t="s">
        <v>39</v>
      </c>
      <c r="W72" s="10" t="s">
        <v>40</v>
      </c>
      <c r="X72" s="10" t="s">
        <v>23</v>
      </c>
      <c r="Y72" s="10">
        <v>40</v>
      </c>
      <c r="Z72" s="10">
        <v>22</v>
      </c>
      <c r="AA72" s="12">
        <f t="shared" si="5"/>
        <v>880</v>
      </c>
    </row>
    <row r="73" spans="2:27" x14ac:dyDescent="0.2">
      <c r="B73" s="22" t="s">
        <v>240</v>
      </c>
      <c r="C73" s="10" t="s">
        <v>241</v>
      </c>
      <c r="D73" s="10" t="s">
        <v>303</v>
      </c>
      <c r="E73" s="29">
        <v>39615</v>
      </c>
      <c r="F73" s="30" t="s">
        <v>27</v>
      </c>
      <c r="G73" s="10" t="s">
        <v>28</v>
      </c>
      <c r="H73" s="10" t="s">
        <v>49</v>
      </c>
      <c r="I73" s="30">
        <v>40</v>
      </c>
      <c r="J73" s="37">
        <v>14.25</v>
      </c>
      <c r="K73" s="38">
        <f t="shared" si="6"/>
        <v>570</v>
      </c>
      <c r="L73" s="28"/>
      <c r="P73" s="17" t="str">
        <f t="shared" si="7"/>
        <v>EMP185</v>
      </c>
      <c r="R73" s="5" t="s">
        <v>249</v>
      </c>
      <c r="S73" s="6" t="s">
        <v>250</v>
      </c>
      <c r="T73" s="6" t="s">
        <v>304</v>
      </c>
      <c r="U73" s="7">
        <v>39633</v>
      </c>
      <c r="V73" s="6" t="s">
        <v>15</v>
      </c>
      <c r="W73" s="6" t="s">
        <v>16</v>
      </c>
      <c r="X73" s="6" t="s">
        <v>29</v>
      </c>
      <c r="Y73" s="6">
        <v>36</v>
      </c>
      <c r="Z73" s="6">
        <v>21.25</v>
      </c>
      <c r="AA73" s="8">
        <f t="shared" si="5"/>
        <v>765</v>
      </c>
    </row>
    <row r="74" spans="2:27" x14ac:dyDescent="0.2">
      <c r="B74" s="21" t="s">
        <v>244</v>
      </c>
      <c r="C74" s="6" t="s">
        <v>245</v>
      </c>
      <c r="D74" s="6" t="s">
        <v>201</v>
      </c>
      <c r="E74" s="27">
        <v>39615</v>
      </c>
      <c r="F74" s="28" t="s">
        <v>33</v>
      </c>
      <c r="G74" s="6" t="s">
        <v>34</v>
      </c>
      <c r="H74" s="6" t="s">
        <v>17</v>
      </c>
      <c r="I74" s="28">
        <v>40</v>
      </c>
      <c r="J74" s="35">
        <v>15.5</v>
      </c>
      <c r="K74" s="36">
        <f t="shared" si="6"/>
        <v>620</v>
      </c>
      <c r="L74" s="28"/>
      <c r="P74" s="17" t="str">
        <f t="shared" si="7"/>
        <v>EMP186</v>
      </c>
      <c r="R74" s="9" t="s">
        <v>252</v>
      </c>
      <c r="S74" s="10" t="s">
        <v>253</v>
      </c>
      <c r="T74" s="10" t="s">
        <v>208</v>
      </c>
      <c r="U74" s="11">
        <v>39651</v>
      </c>
      <c r="V74" s="10" t="s">
        <v>21</v>
      </c>
      <c r="W74" s="10" t="s">
        <v>22</v>
      </c>
      <c r="X74" s="10" t="s">
        <v>35</v>
      </c>
      <c r="Y74" s="10">
        <v>32</v>
      </c>
      <c r="Z74" s="10">
        <v>24</v>
      </c>
      <c r="AA74" s="12">
        <f t="shared" si="5"/>
        <v>768</v>
      </c>
    </row>
    <row r="75" spans="2:27" x14ac:dyDescent="0.2">
      <c r="B75" s="22" t="s">
        <v>247</v>
      </c>
      <c r="C75" s="10" t="s">
        <v>78</v>
      </c>
      <c r="D75" s="10" t="s">
        <v>205</v>
      </c>
      <c r="E75" s="29">
        <v>39633</v>
      </c>
      <c r="F75" s="30" t="s">
        <v>39</v>
      </c>
      <c r="G75" s="10" t="s">
        <v>40</v>
      </c>
      <c r="H75" s="10" t="s">
        <v>23</v>
      </c>
      <c r="I75" s="30">
        <v>40</v>
      </c>
      <c r="J75" s="37">
        <v>22</v>
      </c>
      <c r="K75" s="38">
        <f t="shared" si="6"/>
        <v>880</v>
      </c>
      <c r="L75" s="28"/>
      <c r="P75" s="17" t="str">
        <f t="shared" si="7"/>
        <v>EMP187</v>
      </c>
      <c r="R75" s="5" t="s">
        <v>257</v>
      </c>
      <c r="S75" s="6" t="s">
        <v>258</v>
      </c>
      <c r="T75" s="6" t="s">
        <v>305</v>
      </c>
      <c r="U75" s="7">
        <v>39651</v>
      </c>
      <c r="V75" s="6" t="s">
        <v>27</v>
      </c>
      <c r="W75" s="6" t="s">
        <v>28</v>
      </c>
      <c r="X75" s="6" t="s">
        <v>41</v>
      </c>
      <c r="Y75" s="6">
        <v>40</v>
      </c>
      <c r="Z75" s="6">
        <v>23.45</v>
      </c>
      <c r="AA75" s="8">
        <f t="shared" si="5"/>
        <v>938</v>
      </c>
    </row>
    <row r="76" spans="2:27" x14ac:dyDescent="0.2">
      <c r="B76" s="21" t="s">
        <v>249</v>
      </c>
      <c r="C76" s="6" t="s">
        <v>250</v>
      </c>
      <c r="D76" s="6" t="s">
        <v>304</v>
      </c>
      <c r="E76" s="27">
        <v>39633</v>
      </c>
      <c r="F76" s="28" t="s">
        <v>15</v>
      </c>
      <c r="G76" s="6" t="s">
        <v>16</v>
      </c>
      <c r="H76" s="6" t="s">
        <v>29</v>
      </c>
      <c r="I76" s="28">
        <v>36</v>
      </c>
      <c r="J76" s="35">
        <v>21.25</v>
      </c>
      <c r="K76" s="36">
        <f t="shared" si="6"/>
        <v>765</v>
      </c>
      <c r="L76" s="28"/>
      <c r="P76" s="17" t="str">
        <f t="shared" si="7"/>
        <v>EMP188</v>
      </c>
      <c r="R76" s="9" t="s">
        <v>262</v>
      </c>
      <c r="S76" s="10" t="s">
        <v>263</v>
      </c>
      <c r="T76" s="10" t="s">
        <v>211</v>
      </c>
      <c r="U76" s="11">
        <v>39669</v>
      </c>
      <c r="V76" s="10" t="s">
        <v>33</v>
      </c>
      <c r="W76" s="10" t="s">
        <v>34</v>
      </c>
      <c r="X76" s="10" t="s">
        <v>45</v>
      </c>
      <c r="Y76" s="10">
        <v>40</v>
      </c>
      <c r="Z76" s="10">
        <v>17.25</v>
      </c>
      <c r="AA76" s="12">
        <f t="shared" si="5"/>
        <v>690</v>
      </c>
    </row>
    <row r="77" spans="2:27" x14ac:dyDescent="0.2">
      <c r="B77" s="22" t="s">
        <v>252</v>
      </c>
      <c r="C77" s="10" t="s">
        <v>253</v>
      </c>
      <c r="D77" s="10" t="s">
        <v>208</v>
      </c>
      <c r="E77" s="29">
        <v>39651</v>
      </c>
      <c r="F77" s="30" t="s">
        <v>21</v>
      </c>
      <c r="G77" s="10" t="s">
        <v>22</v>
      </c>
      <c r="H77" s="10" t="s">
        <v>35</v>
      </c>
      <c r="I77" s="30">
        <v>32</v>
      </c>
      <c r="J77" s="37">
        <v>24</v>
      </c>
      <c r="K77" s="38">
        <f t="shared" si="6"/>
        <v>768</v>
      </c>
      <c r="L77" s="28"/>
      <c r="P77" s="17" t="str">
        <f t="shared" si="7"/>
        <v>EMP189</v>
      </c>
      <c r="R77" s="5" t="s">
        <v>260</v>
      </c>
      <c r="S77" s="6" t="s">
        <v>89</v>
      </c>
      <c r="T77" s="6" t="s">
        <v>278</v>
      </c>
      <c r="U77" s="7">
        <v>39669</v>
      </c>
      <c r="V77" s="6" t="s">
        <v>39</v>
      </c>
      <c r="W77" s="6" t="s">
        <v>40</v>
      </c>
      <c r="X77" s="6" t="s">
        <v>49</v>
      </c>
      <c r="Y77" s="6">
        <v>40</v>
      </c>
      <c r="Z77" s="6">
        <v>18</v>
      </c>
      <c r="AA77" s="8">
        <f t="shared" si="5"/>
        <v>720</v>
      </c>
    </row>
    <row r="78" spans="2:27" x14ac:dyDescent="0.2">
      <c r="B78" s="21" t="s">
        <v>257</v>
      </c>
      <c r="C78" s="6" t="s">
        <v>258</v>
      </c>
      <c r="D78" s="6" t="s">
        <v>305</v>
      </c>
      <c r="E78" s="27">
        <v>39651</v>
      </c>
      <c r="F78" s="28" t="s">
        <v>27</v>
      </c>
      <c r="G78" s="6" t="s">
        <v>28</v>
      </c>
      <c r="H78" s="6" t="s">
        <v>41</v>
      </c>
      <c r="I78" s="28">
        <v>40</v>
      </c>
      <c r="J78" s="35">
        <v>23.45</v>
      </c>
      <c r="K78" s="36">
        <f t="shared" si="6"/>
        <v>938</v>
      </c>
      <c r="L78" s="28"/>
      <c r="P78" s="17" t="str">
        <f t="shared" si="7"/>
        <v>EMP190</v>
      </c>
      <c r="R78" s="9" t="s">
        <v>264</v>
      </c>
      <c r="S78" s="10" t="s">
        <v>265</v>
      </c>
      <c r="T78" s="10" t="s">
        <v>306</v>
      </c>
      <c r="U78" s="11">
        <v>39669</v>
      </c>
      <c r="V78" s="10" t="s">
        <v>15</v>
      </c>
      <c r="W78" s="10" t="s">
        <v>16</v>
      </c>
      <c r="X78" s="10" t="s">
        <v>17</v>
      </c>
      <c r="Y78" s="10">
        <v>45</v>
      </c>
      <c r="Z78" s="10">
        <v>23</v>
      </c>
      <c r="AA78" s="12">
        <f t="shared" si="5"/>
        <v>1035</v>
      </c>
    </row>
    <row r="79" spans="2:27" x14ac:dyDescent="0.2">
      <c r="B79" s="22" t="s">
        <v>262</v>
      </c>
      <c r="C79" s="10" t="s">
        <v>263</v>
      </c>
      <c r="D79" s="10" t="s">
        <v>211</v>
      </c>
      <c r="E79" s="29">
        <v>39669</v>
      </c>
      <c r="F79" s="30" t="s">
        <v>33</v>
      </c>
      <c r="G79" s="10" t="s">
        <v>34</v>
      </c>
      <c r="H79" s="10" t="s">
        <v>45</v>
      </c>
      <c r="I79" s="30">
        <v>40</v>
      </c>
      <c r="J79" s="37">
        <v>17.25</v>
      </c>
      <c r="K79" s="38">
        <f t="shared" si="6"/>
        <v>690</v>
      </c>
      <c r="L79" s="28"/>
      <c r="P79" s="17" t="str">
        <f t="shared" si="7"/>
        <v>EMP191</v>
      </c>
      <c r="R79" s="5" t="s">
        <v>86</v>
      </c>
      <c r="S79" s="6" t="s">
        <v>81</v>
      </c>
      <c r="T79" s="6" t="s">
        <v>217</v>
      </c>
      <c r="U79" s="7">
        <v>39669</v>
      </c>
      <c r="V79" s="6" t="s">
        <v>27</v>
      </c>
      <c r="W79" s="6" t="s">
        <v>28</v>
      </c>
      <c r="X79" s="6" t="s">
        <v>35</v>
      </c>
      <c r="Y79" s="6">
        <v>31</v>
      </c>
      <c r="Z79" s="6">
        <v>14</v>
      </c>
      <c r="AA79" s="8">
        <f t="shared" si="5"/>
        <v>434</v>
      </c>
    </row>
    <row r="80" spans="2:27" x14ac:dyDescent="0.2">
      <c r="B80" s="21" t="s">
        <v>260</v>
      </c>
      <c r="C80" s="6" t="s">
        <v>89</v>
      </c>
      <c r="D80" s="6" t="s">
        <v>278</v>
      </c>
      <c r="E80" s="27">
        <v>39669</v>
      </c>
      <c r="F80" s="28" t="s">
        <v>39</v>
      </c>
      <c r="G80" s="6" t="s">
        <v>40</v>
      </c>
      <c r="H80" s="6" t="s">
        <v>49</v>
      </c>
      <c r="I80" s="28">
        <v>40</v>
      </c>
      <c r="J80" s="35">
        <v>18</v>
      </c>
      <c r="K80" s="36">
        <f t="shared" si="6"/>
        <v>720</v>
      </c>
      <c r="L80" s="28"/>
      <c r="P80" s="17" t="str">
        <f t="shared" si="7"/>
        <v>EMP192</v>
      </c>
      <c r="R80" s="9" t="s">
        <v>202</v>
      </c>
      <c r="S80" s="10" t="s">
        <v>84</v>
      </c>
      <c r="T80" s="10" t="s">
        <v>307</v>
      </c>
      <c r="U80" s="11">
        <v>39705</v>
      </c>
      <c r="V80" s="10" t="s">
        <v>33</v>
      </c>
      <c r="W80" s="10" t="s">
        <v>34</v>
      </c>
      <c r="X80" s="10" t="s">
        <v>41</v>
      </c>
      <c r="Y80" s="10">
        <v>40</v>
      </c>
      <c r="Z80" s="10">
        <v>15</v>
      </c>
      <c r="AA80" s="12">
        <f t="shared" si="5"/>
        <v>600</v>
      </c>
    </row>
    <row r="81" spans="2:27" x14ac:dyDescent="0.2">
      <c r="B81" s="22" t="s">
        <v>264</v>
      </c>
      <c r="C81" s="10" t="s">
        <v>265</v>
      </c>
      <c r="D81" s="10" t="s">
        <v>306</v>
      </c>
      <c r="E81" s="29">
        <v>39669</v>
      </c>
      <c r="F81" s="30" t="s">
        <v>15</v>
      </c>
      <c r="G81" s="10" t="s">
        <v>16</v>
      </c>
      <c r="H81" s="10" t="s">
        <v>17</v>
      </c>
      <c r="I81" s="30">
        <v>45</v>
      </c>
      <c r="J81" s="37">
        <v>23</v>
      </c>
      <c r="K81" s="38">
        <f t="shared" si="6"/>
        <v>1035</v>
      </c>
      <c r="L81" s="28"/>
      <c r="P81" s="17" t="str">
        <f t="shared" si="7"/>
        <v>EMP193</v>
      </c>
      <c r="R81" s="5" t="s">
        <v>243</v>
      </c>
      <c r="S81" s="6" t="s">
        <v>89</v>
      </c>
      <c r="T81" s="6" t="s">
        <v>308</v>
      </c>
      <c r="U81" s="7">
        <v>39705</v>
      </c>
      <c r="V81" s="6" t="s">
        <v>39</v>
      </c>
      <c r="W81" s="6" t="s">
        <v>40</v>
      </c>
      <c r="X81" s="6" t="s">
        <v>45</v>
      </c>
      <c r="Y81" s="6">
        <v>40</v>
      </c>
      <c r="Z81" s="6">
        <v>22.25</v>
      </c>
      <c r="AA81" s="8">
        <f t="shared" si="5"/>
        <v>890</v>
      </c>
    </row>
    <row r="82" spans="2:27" x14ac:dyDescent="0.2">
      <c r="B82" s="21" t="s">
        <v>86</v>
      </c>
      <c r="C82" s="6" t="s">
        <v>81</v>
      </c>
      <c r="D82" s="6" t="s">
        <v>217</v>
      </c>
      <c r="E82" s="27">
        <v>39669</v>
      </c>
      <c r="F82" s="28" t="s">
        <v>27</v>
      </c>
      <c r="G82" s="6" t="s">
        <v>28</v>
      </c>
      <c r="H82" s="6" t="s">
        <v>35</v>
      </c>
      <c r="I82" s="28">
        <v>31</v>
      </c>
      <c r="J82" s="35">
        <v>14</v>
      </c>
      <c r="K82" s="36">
        <f t="shared" si="6"/>
        <v>434</v>
      </c>
      <c r="L82" s="28"/>
      <c r="P82" s="17" t="str">
        <f t="shared" si="7"/>
        <v>EMP194</v>
      </c>
      <c r="R82" s="9" t="s">
        <v>94</v>
      </c>
      <c r="S82" s="10" t="s">
        <v>92</v>
      </c>
      <c r="T82" s="10" t="s">
        <v>309</v>
      </c>
      <c r="U82" s="11">
        <v>39723</v>
      </c>
      <c r="V82" s="10" t="s">
        <v>15</v>
      </c>
      <c r="W82" s="10" t="s">
        <v>16</v>
      </c>
      <c r="X82" s="10" t="s">
        <v>49</v>
      </c>
      <c r="Y82" s="10">
        <v>38</v>
      </c>
      <c r="Z82" s="10">
        <v>21</v>
      </c>
      <c r="AA82" s="12">
        <f t="shared" si="5"/>
        <v>798</v>
      </c>
    </row>
    <row r="83" spans="2:27" x14ac:dyDescent="0.2">
      <c r="B83" s="22" t="s">
        <v>202</v>
      </c>
      <c r="C83" s="10" t="s">
        <v>84</v>
      </c>
      <c r="D83" s="10" t="s">
        <v>307</v>
      </c>
      <c r="E83" s="29">
        <v>39705</v>
      </c>
      <c r="F83" s="30" t="s">
        <v>33</v>
      </c>
      <c r="G83" s="10" t="s">
        <v>34</v>
      </c>
      <c r="H83" s="10" t="s">
        <v>41</v>
      </c>
      <c r="I83" s="30">
        <v>40</v>
      </c>
      <c r="J83" s="37">
        <v>15</v>
      </c>
      <c r="K83" s="38">
        <f t="shared" si="6"/>
        <v>600</v>
      </c>
      <c r="L83" s="28"/>
      <c r="P83" s="17" t="str">
        <f t="shared" si="7"/>
        <v>EMP195</v>
      </c>
      <c r="R83" s="5" t="s">
        <v>101</v>
      </c>
      <c r="S83" s="6" t="s">
        <v>102</v>
      </c>
      <c r="T83" s="6" t="s">
        <v>223</v>
      </c>
      <c r="U83" s="7">
        <v>39723</v>
      </c>
      <c r="V83" s="6" t="s">
        <v>21</v>
      </c>
      <c r="W83" s="6" t="s">
        <v>22</v>
      </c>
      <c r="X83" s="6" t="s">
        <v>17</v>
      </c>
      <c r="Y83" s="6">
        <v>40</v>
      </c>
      <c r="Z83" s="6">
        <v>24.75</v>
      </c>
      <c r="AA83" s="8">
        <f t="shared" si="5"/>
        <v>990</v>
      </c>
    </row>
    <row r="84" spans="2:27" x14ac:dyDescent="0.2">
      <c r="B84" s="21" t="s">
        <v>243</v>
      </c>
      <c r="C84" s="6" t="s">
        <v>89</v>
      </c>
      <c r="D84" s="6" t="s">
        <v>308</v>
      </c>
      <c r="E84" s="27">
        <v>39705</v>
      </c>
      <c r="F84" s="28" t="s">
        <v>39</v>
      </c>
      <c r="G84" s="6" t="s">
        <v>40</v>
      </c>
      <c r="H84" s="6" t="s">
        <v>45</v>
      </c>
      <c r="I84" s="28">
        <v>40</v>
      </c>
      <c r="J84" s="35">
        <v>22.25</v>
      </c>
      <c r="K84" s="36">
        <f t="shared" si="6"/>
        <v>890</v>
      </c>
      <c r="L84" s="28"/>
      <c r="P84" s="17" t="str">
        <f t="shared" si="7"/>
        <v>EMP196</v>
      </c>
      <c r="R84" s="9" t="s">
        <v>106</v>
      </c>
      <c r="S84" s="10" t="s">
        <v>99</v>
      </c>
      <c r="T84" s="10" t="s">
        <v>226</v>
      </c>
      <c r="U84" s="11">
        <v>39756</v>
      </c>
      <c r="V84" s="10" t="s">
        <v>27</v>
      </c>
      <c r="W84" s="10" t="s">
        <v>28</v>
      </c>
      <c r="X84" s="10" t="s">
        <v>23</v>
      </c>
      <c r="Y84" s="10">
        <v>40</v>
      </c>
      <c r="Z84" s="10">
        <v>23</v>
      </c>
      <c r="AA84" s="12">
        <f t="shared" si="5"/>
        <v>920</v>
      </c>
    </row>
    <row r="85" spans="2:27" x14ac:dyDescent="0.2">
      <c r="B85" s="22" t="s">
        <v>94</v>
      </c>
      <c r="C85" s="10" t="s">
        <v>92</v>
      </c>
      <c r="D85" s="10" t="s">
        <v>309</v>
      </c>
      <c r="E85" s="29">
        <v>39723</v>
      </c>
      <c r="F85" s="30" t="s">
        <v>15</v>
      </c>
      <c r="G85" s="10" t="s">
        <v>16</v>
      </c>
      <c r="H85" s="10" t="s">
        <v>49</v>
      </c>
      <c r="I85" s="30">
        <v>38</v>
      </c>
      <c r="J85" s="37">
        <v>21</v>
      </c>
      <c r="K85" s="38">
        <f t="shared" si="6"/>
        <v>798</v>
      </c>
      <c r="L85" s="28"/>
      <c r="P85" s="17" t="str">
        <f t="shared" si="7"/>
        <v>EMP197</v>
      </c>
      <c r="R85" s="5" t="s">
        <v>113</v>
      </c>
      <c r="S85" s="6" t="s">
        <v>108</v>
      </c>
      <c r="T85" s="6" t="s">
        <v>310</v>
      </c>
      <c r="U85" s="7">
        <v>39756</v>
      </c>
      <c r="V85" s="6" t="s">
        <v>33</v>
      </c>
      <c r="W85" s="6" t="s">
        <v>34</v>
      </c>
      <c r="X85" s="6" t="s">
        <v>29</v>
      </c>
      <c r="Y85" s="6">
        <v>40</v>
      </c>
      <c r="Z85" s="6">
        <v>17</v>
      </c>
      <c r="AA85" s="8">
        <f t="shared" si="5"/>
        <v>680</v>
      </c>
    </row>
    <row r="86" spans="2:27" x14ac:dyDescent="0.2">
      <c r="B86" s="21" t="s">
        <v>101</v>
      </c>
      <c r="C86" s="6" t="s">
        <v>102</v>
      </c>
      <c r="D86" s="6" t="s">
        <v>223</v>
      </c>
      <c r="E86" s="27">
        <v>39723</v>
      </c>
      <c r="F86" s="28" t="s">
        <v>21</v>
      </c>
      <c r="G86" s="6" t="s">
        <v>22</v>
      </c>
      <c r="H86" s="6" t="s">
        <v>17</v>
      </c>
      <c r="I86" s="28">
        <v>40</v>
      </c>
      <c r="J86" s="35">
        <v>24.75</v>
      </c>
      <c r="K86" s="36">
        <f t="shared" si="6"/>
        <v>990</v>
      </c>
      <c r="L86" s="28"/>
      <c r="P86" s="17" t="str">
        <f t="shared" si="7"/>
        <v>EMP198</v>
      </c>
      <c r="R86" s="9" t="s">
        <v>133</v>
      </c>
      <c r="S86" s="10" t="s">
        <v>134</v>
      </c>
      <c r="T86" s="10" t="s">
        <v>284</v>
      </c>
      <c r="U86" s="11">
        <v>39759</v>
      </c>
      <c r="V86" s="10" t="s">
        <v>39</v>
      </c>
      <c r="W86" s="10" t="s">
        <v>40</v>
      </c>
      <c r="X86" s="10" t="s">
        <v>35</v>
      </c>
      <c r="Y86" s="10">
        <v>40</v>
      </c>
      <c r="Z86" s="10">
        <v>18</v>
      </c>
      <c r="AA86" s="12">
        <f t="shared" si="5"/>
        <v>720</v>
      </c>
    </row>
    <row r="87" spans="2:27" x14ac:dyDescent="0.2">
      <c r="B87" s="22" t="s">
        <v>106</v>
      </c>
      <c r="C87" s="10" t="s">
        <v>99</v>
      </c>
      <c r="D87" s="10" t="s">
        <v>226</v>
      </c>
      <c r="E87" s="29">
        <v>39756</v>
      </c>
      <c r="F87" s="30" t="s">
        <v>27</v>
      </c>
      <c r="G87" s="10" t="s">
        <v>28</v>
      </c>
      <c r="H87" s="10" t="s">
        <v>23</v>
      </c>
      <c r="I87" s="30">
        <v>40</v>
      </c>
      <c r="J87" s="37">
        <v>23</v>
      </c>
      <c r="K87" s="38">
        <f t="shared" si="6"/>
        <v>920</v>
      </c>
      <c r="L87" s="28"/>
      <c r="P87" s="17" t="str">
        <f t="shared" si="7"/>
        <v>EMP199</v>
      </c>
      <c r="R87" s="5" t="s">
        <v>153</v>
      </c>
      <c r="S87" s="6" t="s">
        <v>25</v>
      </c>
      <c r="T87" s="6" t="s">
        <v>234</v>
      </c>
      <c r="U87" s="7">
        <v>39759</v>
      </c>
      <c r="V87" s="6" t="s">
        <v>15</v>
      </c>
      <c r="W87" s="6" t="s">
        <v>16</v>
      </c>
      <c r="X87" s="6" t="s">
        <v>41</v>
      </c>
      <c r="Y87" s="6">
        <v>35</v>
      </c>
      <c r="Z87" s="6">
        <v>23</v>
      </c>
      <c r="AA87" s="8">
        <f t="shared" si="5"/>
        <v>805</v>
      </c>
    </row>
    <row r="88" spans="2:27" x14ac:dyDescent="0.2">
      <c r="B88" s="21" t="s">
        <v>113</v>
      </c>
      <c r="C88" s="6" t="s">
        <v>108</v>
      </c>
      <c r="D88" s="6" t="s">
        <v>310</v>
      </c>
      <c r="E88" s="27">
        <v>39756</v>
      </c>
      <c r="F88" s="28" t="s">
        <v>33</v>
      </c>
      <c r="G88" s="6" t="s">
        <v>34</v>
      </c>
      <c r="H88" s="6" t="s">
        <v>29</v>
      </c>
      <c r="I88" s="28">
        <v>40</v>
      </c>
      <c r="J88" s="35">
        <v>17</v>
      </c>
      <c r="K88" s="36">
        <f t="shared" si="6"/>
        <v>680</v>
      </c>
      <c r="L88" s="28"/>
      <c r="P88" s="17" t="str">
        <f t="shared" si="7"/>
        <v>EMP200</v>
      </c>
      <c r="R88" s="9" t="s">
        <v>186</v>
      </c>
      <c r="S88" s="10" t="s">
        <v>117</v>
      </c>
      <c r="T88" s="10" t="s">
        <v>236</v>
      </c>
      <c r="U88" s="11">
        <v>39777</v>
      </c>
      <c r="V88" s="10" t="s">
        <v>21</v>
      </c>
      <c r="W88" s="10" t="s">
        <v>22</v>
      </c>
      <c r="X88" s="10" t="s">
        <v>45</v>
      </c>
      <c r="Y88" s="10">
        <v>40</v>
      </c>
      <c r="Z88" s="10">
        <v>14</v>
      </c>
      <c r="AA88" s="12">
        <f t="shared" si="5"/>
        <v>560</v>
      </c>
    </row>
    <row r="89" spans="2:27" x14ac:dyDescent="0.2">
      <c r="B89" s="22" t="s">
        <v>133</v>
      </c>
      <c r="C89" s="10" t="s">
        <v>134</v>
      </c>
      <c r="D89" s="10" t="s">
        <v>284</v>
      </c>
      <c r="E89" s="29">
        <v>39759</v>
      </c>
      <c r="F89" s="30" t="s">
        <v>39</v>
      </c>
      <c r="G89" s="10" t="s">
        <v>40</v>
      </c>
      <c r="H89" s="10" t="s">
        <v>35</v>
      </c>
      <c r="I89" s="30">
        <v>40</v>
      </c>
      <c r="J89" s="37">
        <v>18</v>
      </c>
      <c r="K89" s="38">
        <f t="shared" si="6"/>
        <v>720</v>
      </c>
      <c r="L89" s="28"/>
      <c r="P89" s="17" t="str">
        <f t="shared" si="7"/>
        <v>EMP201</v>
      </c>
      <c r="R89" s="5" t="s">
        <v>267</v>
      </c>
      <c r="S89" s="6" t="s">
        <v>120</v>
      </c>
      <c r="T89" s="6" t="s">
        <v>239</v>
      </c>
      <c r="U89" s="7">
        <v>39777</v>
      </c>
      <c r="V89" s="6" t="s">
        <v>27</v>
      </c>
      <c r="W89" s="6" t="s">
        <v>28</v>
      </c>
      <c r="X89" s="6" t="s">
        <v>49</v>
      </c>
      <c r="Y89" s="6">
        <v>40</v>
      </c>
      <c r="Z89" s="6">
        <v>15.35</v>
      </c>
      <c r="AA89" s="8">
        <f t="shared" si="5"/>
        <v>614</v>
      </c>
    </row>
    <row r="90" spans="2:27" x14ac:dyDescent="0.2">
      <c r="B90" s="21" t="s">
        <v>153</v>
      </c>
      <c r="C90" s="6" t="s">
        <v>25</v>
      </c>
      <c r="D90" s="6" t="s">
        <v>234</v>
      </c>
      <c r="E90" s="27">
        <v>39759</v>
      </c>
      <c r="F90" s="28" t="s">
        <v>15</v>
      </c>
      <c r="G90" s="6" t="s">
        <v>16</v>
      </c>
      <c r="H90" s="6" t="s">
        <v>41</v>
      </c>
      <c r="I90" s="28">
        <v>35</v>
      </c>
      <c r="J90" s="35">
        <v>23</v>
      </c>
      <c r="K90" s="36">
        <f t="shared" si="6"/>
        <v>805</v>
      </c>
      <c r="L90" s="28"/>
      <c r="P90" s="17" t="str">
        <f t="shared" si="7"/>
        <v>EMP202</v>
      </c>
      <c r="R90" s="9" t="s">
        <v>255</v>
      </c>
      <c r="S90" s="10" t="s">
        <v>123</v>
      </c>
      <c r="T90" s="10" t="s">
        <v>242</v>
      </c>
      <c r="U90" s="11">
        <v>39891</v>
      </c>
      <c r="V90" s="10" t="s">
        <v>33</v>
      </c>
      <c r="W90" s="10" t="s">
        <v>34</v>
      </c>
      <c r="X90" s="10" t="s">
        <v>17</v>
      </c>
      <c r="Y90" s="10">
        <v>32</v>
      </c>
      <c r="Z90" s="10">
        <v>22</v>
      </c>
      <c r="AA90" s="12">
        <f t="shared" si="5"/>
        <v>704</v>
      </c>
    </row>
    <row r="91" spans="2:27" x14ac:dyDescent="0.2">
      <c r="B91" s="22" t="s">
        <v>186</v>
      </c>
      <c r="C91" s="10" t="s">
        <v>117</v>
      </c>
      <c r="D91" s="10" t="s">
        <v>236</v>
      </c>
      <c r="E91" s="29">
        <v>39777</v>
      </c>
      <c r="F91" s="30" t="s">
        <v>21</v>
      </c>
      <c r="G91" s="10" t="s">
        <v>22</v>
      </c>
      <c r="H91" s="10" t="s">
        <v>45</v>
      </c>
      <c r="I91" s="30">
        <v>40</v>
      </c>
      <c r="J91" s="37">
        <v>14</v>
      </c>
      <c r="K91" s="38">
        <f t="shared" si="6"/>
        <v>560</v>
      </c>
      <c r="L91" s="28"/>
      <c r="P91" s="17" t="str">
        <f t="shared" si="7"/>
        <v>EMP203</v>
      </c>
      <c r="R91" s="5" t="s">
        <v>128</v>
      </c>
      <c r="S91" s="6" t="s">
        <v>126</v>
      </c>
      <c r="T91" s="6" t="s">
        <v>246</v>
      </c>
      <c r="U91" s="7">
        <v>39891</v>
      </c>
      <c r="V91" s="6" t="s">
        <v>39</v>
      </c>
      <c r="W91" s="6" t="s">
        <v>40</v>
      </c>
      <c r="X91" s="6" t="s">
        <v>23</v>
      </c>
      <c r="Y91" s="6">
        <v>40</v>
      </c>
      <c r="Z91" s="6">
        <v>21</v>
      </c>
      <c r="AA91" s="8">
        <f t="shared" si="5"/>
        <v>840</v>
      </c>
    </row>
    <row r="92" spans="2:27" x14ac:dyDescent="0.2">
      <c r="B92" s="21" t="s">
        <v>267</v>
      </c>
      <c r="C92" s="6" t="s">
        <v>120</v>
      </c>
      <c r="D92" s="6" t="s">
        <v>239</v>
      </c>
      <c r="E92" s="27">
        <v>39777</v>
      </c>
      <c r="F92" s="28" t="s">
        <v>27</v>
      </c>
      <c r="G92" s="6" t="s">
        <v>28</v>
      </c>
      <c r="H92" s="6" t="s">
        <v>49</v>
      </c>
      <c r="I92" s="28">
        <v>40</v>
      </c>
      <c r="J92" s="35">
        <v>15.35</v>
      </c>
      <c r="K92" s="36">
        <f t="shared" si="6"/>
        <v>614</v>
      </c>
      <c r="L92" s="28"/>
      <c r="P92" s="17" t="str">
        <f t="shared" si="7"/>
        <v>EMP204</v>
      </c>
      <c r="R92" s="9" t="s">
        <v>135</v>
      </c>
      <c r="S92" s="10" t="s">
        <v>136</v>
      </c>
      <c r="T92" s="10" t="s">
        <v>248</v>
      </c>
      <c r="U92" s="11">
        <v>39926</v>
      </c>
      <c r="V92" s="10" t="s">
        <v>15</v>
      </c>
      <c r="W92" s="10" t="s">
        <v>16</v>
      </c>
      <c r="X92" s="10" t="s">
        <v>29</v>
      </c>
      <c r="Y92" s="10">
        <v>40</v>
      </c>
      <c r="Z92" s="10">
        <v>24.45</v>
      </c>
      <c r="AA92" s="12">
        <f t="shared" si="5"/>
        <v>978</v>
      </c>
    </row>
    <row r="93" spans="2:27" x14ac:dyDescent="0.2">
      <c r="B93" s="22" t="s">
        <v>255</v>
      </c>
      <c r="C93" s="10" t="s">
        <v>123</v>
      </c>
      <c r="D93" s="10" t="s">
        <v>242</v>
      </c>
      <c r="E93" s="29">
        <v>39891</v>
      </c>
      <c r="F93" s="30" t="s">
        <v>33</v>
      </c>
      <c r="G93" s="10" t="s">
        <v>34</v>
      </c>
      <c r="H93" s="10" t="s">
        <v>17</v>
      </c>
      <c r="I93" s="30">
        <v>32</v>
      </c>
      <c r="J93" s="37">
        <v>22</v>
      </c>
      <c r="K93" s="38">
        <f t="shared" si="6"/>
        <v>704</v>
      </c>
      <c r="L93" s="28"/>
      <c r="P93" s="17" t="str">
        <f t="shared" si="7"/>
        <v>EMP205</v>
      </c>
      <c r="R93" s="5" t="s">
        <v>272</v>
      </c>
      <c r="S93" s="6" t="s">
        <v>138</v>
      </c>
      <c r="T93" s="6" t="s">
        <v>251</v>
      </c>
      <c r="U93" s="7">
        <v>39926</v>
      </c>
      <c r="V93" s="6" t="s">
        <v>21</v>
      </c>
      <c r="W93" s="6" t="s">
        <v>22</v>
      </c>
      <c r="X93" s="6" t="s">
        <v>35</v>
      </c>
      <c r="Y93" s="6">
        <v>40</v>
      </c>
      <c r="Z93" s="6">
        <v>23</v>
      </c>
      <c r="AA93" s="8">
        <f t="shared" si="5"/>
        <v>920</v>
      </c>
    </row>
    <row r="94" spans="2:27" x14ac:dyDescent="0.2">
      <c r="B94" s="21" t="s">
        <v>128</v>
      </c>
      <c r="C94" s="6" t="s">
        <v>126</v>
      </c>
      <c r="D94" s="6" t="s">
        <v>246</v>
      </c>
      <c r="E94" s="27">
        <v>39891</v>
      </c>
      <c r="F94" s="28" t="s">
        <v>39</v>
      </c>
      <c r="G94" s="6" t="s">
        <v>40</v>
      </c>
      <c r="H94" s="6" t="s">
        <v>23</v>
      </c>
      <c r="I94" s="28">
        <v>40</v>
      </c>
      <c r="J94" s="35">
        <v>21</v>
      </c>
      <c r="K94" s="36">
        <f t="shared" si="6"/>
        <v>840</v>
      </c>
      <c r="L94" s="28"/>
      <c r="P94" s="17" t="str">
        <f t="shared" si="7"/>
        <v>EMP206</v>
      </c>
      <c r="R94" s="9" t="s">
        <v>96</v>
      </c>
      <c r="S94" s="10" t="s">
        <v>63</v>
      </c>
      <c r="T94" s="10" t="s">
        <v>254</v>
      </c>
      <c r="U94" s="11">
        <v>39926</v>
      </c>
      <c r="V94" s="10" t="s">
        <v>27</v>
      </c>
      <c r="W94" s="10" t="s">
        <v>28</v>
      </c>
      <c r="X94" s="10" t="s">
        <v>41</v>
      </c>
      <c r="Y94" s="10">
        <v>43</v>
      </c>
      <c r="Z94" s="10">
        <v>17</v>
      </c>
      <c r="AA94" s="12">
        <f t="shared" si="5"/>
        <v>731</v>
      </c>
    </row>
    <row r="95" spans="2:27" x14ac:dyDescent="0.2">
      <c r="B95" s="22" t="s">
        <v>135</v>
      </c>
      <c r="C95" s="10" t="s">
        <v>136</v>
      </c>
      <c r="D95" s="10" t="s">
        <v>248</v>
      </c>
      <c r="E95" s="29">
        <v>39926</v>
      </c>
      <c r="F95" s="30" t="s">
        <v>15</v>
      </c>
      <c r="G95" s="10" t="s">
        <v>16</v>
      </c>
      <c r="H95" s="10" t="s">
        <v>29</v>
      </c>
      <c r="I95" s="30">
        <v>40</v>
      </c>
      <c r="J95" s="37">
        <v>24.45</v>
      </c>
      <c r="K95" s="38">
        <f t="shared" si="6"/>
        <v>978</v>
      </c>
      <c r="L95" s="28"/>
      <c r="P95" s="17" t="str">
        <f t="shared" si="7"/>
        <v>EMP207</v>
      </c>
      <c r="R95" s="5" t="s">
        <v>145</v>
      </c>
      <c r="S95" s="6" t="s">
        <v>146</v>
      </c>
      <c r="T95" s="6" t="s">
        <v>259</v>
      </c>
      <c r="U95" s="7">
        <v>39926</v>
      </c>
      <c r="V95" s="6" t="s">
        <v>33</v>
      </c>
      <c r="W95" s="6" t="s">
        <v>34</v>
      </c>
      <c r="X95" s="6" t="s">
        <v>45</v>
      </c>
      <c r="Y95" s="6">
        <v>32</v>
      </c>
      <c r="Z95" s="6">
        <v>18.75</v>
      </c>
      <c r="AA95" s="8">
        <f t="shared" si="5"/>
        <v>600</v>
      </c>
    </row>
    <row r="96" spans="2:27" x14ac:dyDescent="0.2">
      <c r="B96" s="21" t="s">
        <v>272</v>
      </c>
      <c r="C96" s="6" t="s">
        <v>138</v>
      </c>
      <c r="D96" s="6" t="s">
        <v>251</v>
      </c>
      <c r="E96" s="27">
        <v>39926</v>
      </c>
      <c r="F96" s="28" t="s">
        <v>21</v>
      </c>
      <c r="G96" s="6" t="s">
        <v>22</v>
      </c>
      <c r="H96" s="6" t="s">
        <v>35</v>
      </c>
      <c r="I96" s="28">
        <v>40</v>
      </c>
      <c r="J96" s="35">
        <v>23</v>
      </c>
      <c r="K96" s="36">
        <f t="shared" si="6"/>
        <v>920</v>
      </c>
      <c r="L96" s="28"/>
      <c r="P96" s="17" t="str">
        <f t="shared" si="7"/>
        <v>EMP208</v>
      </c>
      <c r="R96" s="9" t="s">
        <v>269</v>
      </c>
      <c r="S96" s="10" t="s">
        <v>270</v>
      </c>
      <c r="T96" s="10" t="s">
        <v>261</v>
      </c>
      <c r="U96" s="11">
        <v>39935</v>
      </c>
      <c r="V96" s="10" t="s">
        <v>39</v>
      </c>
      <c r="W96" s="10" t="s">
        <v>40</v>
      </c>
      <c r="X96" s="10" t="s">
        <v>49</v>
      </c>
      <c r="Y96" s="10">
        <v>40</v>
      </c>
      <c r="Z96" s="10">
        <v>23</v>
      </c>
      <c r="AA96" s="12">
        <f t="shared" si="5"/>
        <v>920</v>
      </c>
    </row>
    <row r="97" spans="2:27" x14ac:dyDescent="0.2">
      <c r="B97" s="22" t="s">
        <v>96</v>
      </c>
      <c r="C97" s="10" t="s">
        <v>63</v>
      </c>
      <c r="D97" s="10" t="s">
        <v>254</v>
      </c>
      <c r="E97" s="29">
        <v>39926</v>
      </c>
      <c r="F97" s="30" t="s">
        <v>27</v>
      </c>
      <c r="G97" s="10" t="s">
        <v>28</v>
      </c>
      <c r="H97" s="10" t="s">
        <v>41</v>
      </c>
      <c r="I97" s="30">
        <v>43</v>
      </c>
      <c r="J97" s="37">
        <v>17</v>
      </c>
      <c r="K97" s="38">
        <f t="shared" si="6"/>
        <v>731</v>
      </c>
      <c r="L97" s="28"/>
      <c r="P97" s="17" t="str">
        <f t="shared" si="7"/>
        <v>EMP209</v>
      </c>
      <c r="R97" s="5" t="s">
        <v>155</v>
      </c>
      <c r="S97" s="6" t="s">
        <v>151</v>
      </c>
      <c r="T97" s="6" t="s">
        <v>261</v>
      </c>
      <c r="U97" s="7">
        <v>39935</v>
      </c>
      <c r="V97" s="6" t="s">
        <v>15</v>
      </c>
      <c r="W97" s="6" t="s">
        <v>16</v>
      </c>
      <c r="X97" s="6" t="s">
        <v>17</v>
      </c>
      <c r="Y97" s="6">
        <v>40</v>
      </c>
      <c r="Z97" s="6">
        <v>14</v>
      </c>
      <c r="AA97" s="8">
        <f t="shared" si="5"/>
        <v>560</v>
      </c>
    </row>
    <row r="98" spans="2:27" x14ac:dyDescent="0.2">
      <c r="B98" s="21" t="s">
        <v>145</v>
      </c>
      <c r="C98" s="6" t="s">
        <v>146</v>
      </c>
      <c r="D98" s="6" t="s">
        <v>259</v>
      </c>
      <c r="E98" s="27">
        <v>39926</v>
      </c>
      <c r="F98" s="28" t="s">
        <v>33</v>
      </c>
      <c r="G98" s="6" t="s">
        <v>34</v>
      </c>
      <c r="H98" s="6" t="s">
        <v>45</v>
      </c>
      <c r="I98" s="28">
        <v>32</v>
      </c>
      <c r="J98" s="35">
        <v>18.75</v>
      </c>
      <c r="K98" s="36">
        <f t="shared" si="6"/>
        <v>600</v>
      </c>
      <c r="L98" s="28"/>
      <c r="P98" s="17" t="str">
        <f t="shared" si="7"/>
        <v>EMP210</v>
      </c>
      <c r="R98" s="9" t="s">
        <v>160</v>
      </c>
      <c r="S98" s="10" t="s">
        <v>161</v>
      </c>
      <c r="T98" s="10" t="s">
        <v>266</v>
      </c>
      <c r="U98" s="11">
        <v>39935</v>
      </c>
      <c r="V98" s="10" t="s">
        <v>21</v>
      </c>
      <c r="W98" s="10" t="s">
        <v>22</v>
      </c>
      <c r="X98" s="10" t="s">
        <v>23</v>
      </c>
      <c r="Y98" s="10">
        <v>36</v>
      </c>
      <c r="Z98" s="10">
        <v>15.45</v>
      </c>
      <c r="AA98" s="12">
        <f t="shared" si="5"/>
        <v>556.19999999999993</v>
      </c>
    </row>
    <row r="99" spans="2:27" x14ac:dyDescent="0.2">
      <c r="B99" s="22" t="s">
        <v>269</v>
      </c>
      <c r="C99" s="10" t="s">
        <v>270</v>
      </c>
      <c r="D99" s="10" t="s">
        <v>261</v>
      </c>
      <c r="E99" s="29">
        <v>39935</v>
      </c>
      <c r="F99" s="30" t="s">
        <v>39</v>
      </c>
      <c r="G99" s="10" t="s">
        <v>40</v>
      </c>
      <c r="H99" s="10" t="s">
        <v>49</v>
      </c>
      <c r="I99" s="30">
        <v>40</v>
      </c>
      <c r="J99" s="37">
        <v>23</v>
      </c>
      <c r="K99" s="38">
        <f t="shared" si="6"/>
        <v>920</v>
      </c>
      <c r="L99" s="28"/>
      <c r="P99" s="17" t="str">
        <f t="shared" si="7"/>
        <v>EMP211</v>
      </c>
      <c r="R99" s="5" t="s">
        <v>157</v>
      </c>
      <c r="S99" s="6" t="s">
        <v>158</v>
      </c>
      <c r="T99" s="6" t="s">
        <v>87</v>
      </c>
      <c r="U99" s="7">
        <v>39935</v>
      </c>
      <c r="V99" s="6" t="s">
        <v>27</v>
      </c>
      <c r="W99" s="6" t="s">
        <v>28</v>
      </c>
      <c r="X99" s="6" t="s">
        <v>29</v>
      </c>
      <c r="Y99" s="6">
        <v>40</v>
      </c>
      <c r="Z99" s="6">
        <v>22</v>
      </c>
      <c r="AA99" s="8">
        <f t="shared" si="5"/>
        <v>880</v>
      </c>
    </row>
    <row r="100" spans="2:27" x14ac:dyDescent="0.2">
      <c r="B100" s="21" t="s">
        <v>155</v>
      </c>
      <c r="C100" s="6" t="s">
        <v>151</v>
      </c>
      <c r="D100" s="6" t="s">
        <v>261</v>
      </c>
      <c r="E100" s="27">
        <v>39935</v>
      </c>
      <c r="F100" s="28" t="s">
        <v>15</v>
      </c>
      <c r="G100" s="6" t="s">
        <v>16</v>
      </c>
      <c r="H100" s="6" t="s">
        <v>17</v>
      </c>
      <c r="I100" s="28">
        <v>40</v>
      </c>
      <c r="J100" s="35">
        <v>14</v>
      </c>
      <c r="K100" s="36">
        <f t="shared" si="6"/>
        <v>560</v>
      </c>
      <c r="L100" s="28"/>
      <c r="P100" s="17" t="str">
        <f t="shared" si="7"/>
        <v>EMP212</v>
      </c>
      <c r="R100" s="9" t="s">
        <v>311</v>
      </c>
      <c r="S100" s="10" t="s">
        <v>312</v>
      </c>
      <c r="T100" s="10" t="s">
        <v>313</v>
      </c>
      <c r="U100" s="11">
        <v>39935</v>
      </c>
      <c r="V100" s="10" t="s">
        <v>15</v>
      </c>
      <c r="W100" s="10" t="s">
        <v>16</v>
      </c>
      <c r="X100" s="10" t="s">
        <v>17</v>
      </c>
      <c r="Y100" s="10">
        <v>40</v>
      </c>
      <c r="Z100" s="10">
        <v>15</v>
      </c>
      <c r="AA100" s="12">
        <f t="shared" si="5"/>
        <v>600</v>
      </c>
    </row>
    <row r="101" spans="2:27" x14ac:dyDescent="0.2">
      <c r="B101" s="22" t="s">
        <v>160</v>
      </c>
      <c r="C101" s="10" t="s">
        <v>161</v>
      </c>
      <c r="D101" s="10" t="s">
        <v>266</v>
      </c>
      <c r="E101" s="29">
        <v>39935</v>
      </c>
      <c r="F101" s="30" t="s">
        <v>21</v>
      </c>
      <c r="G101" s="10" t="s">
        <v>22</v>
      </c>
      <c r="H101" s="10" t="s">
        <v>23</v>
      </c>
      <c r="I101" s="30">
        <v>36</v>
      </c>
      <c r="J101" s="37">
        <v>15.45</v>
      </c>
      <c r="K101" s="38">
        <f t="shared" si="6"/>
        <v>556.19999999999993</v>
      </c>
      <c r="L101" s="28"/>
      <c r="P101" s="17" t="str">
        <f t="shared" si="7"/>
        <v>EMP213</v>
      </c>
      <c r="R101" s="5" t="s">
        <v>314</v>
      </c>
      <c r="S101" s="6" t="s">
        <v>315</v>
      </c>
      <c r="T101" s="6" t="s">
        <v>242</v>
      </c>
      <c r="U101" s="7">
        <v>39935</v>
      </c>
      <c r="V101" s="6" t="s">
        <v>21</v>
      </c>
      <c r="W101" s="6" t="s">
        <v>22</v>
      </c>
      <c r="X101" s="6" t="s">
        <v>23</v>
      </c>
      <c r="Y101" s="6">
        <v>41</v>
      </c>
      <c r="Z101" s="6">
        <v>22.25</v>
      </c>
      <c r="AA101" s="8">
        <f t="shared" si="5"/>
        <v>912.25</v>
      </c>
    </row>
    <row r="102" spans="2:27" x14ac:dyDescent="0.2">
      <c r="B102" s="21" t="s">
        <v>157</v>
      </c>
      <c r="C102" s="6" t="s">
        <v>158</v>
      </c>
      <c r="D102" s="6" t="s">
        <v>87</v>
      </c>
      <c r="E102" s="27">
        <v>39935</v>
      </c>
      <c r="F102" s="28" t="s">
        <v>27</v>
      </c>
      <c r="G102" s="6" t="s">
        <v>28</v>
      </c>
      <c r="H102" s="6" t="s">
        <v>29</v>
      </c>
      <c r="I102" s="28">
        <v>40</v>
      </c>
      <c r="J102" s="35">
        <v>22</v>
      </c>
      <c r="K102" s="36">
        <f t="shared" ref="K102:K133" si="8">I102*J102</f>
        <v>880</v>
      </c>
      <c r="L102" s="28"/>
      <c r="P102" s="17" t="str">
        <f t="shared" ref="P102:P134" si="9">VLOOKUP(B102,$R$6:$R$196,1,FALSE)</f>
        <v>EMP214</v>
      </c>
      <c r="R102" s="9" t="s">
        <v>316</v>
      </c>
      <c r="S102" s="10" t="s">
        <v>317</v>
      </c>
      <c r="T102" s="10" t="s">
        <v>95</v>
      </c>
      <c r="U102" s="11">
        <v>39944</v>
      </c>
      <c r="V102" s="10" t="s">
        <v>27</v>
      </c>
      <c r="W102" s="10" t="s">
        <v>28</v>
      </c>
      <c r="X102" s="10" t="s">
        <v>29</v>
      </c>
      <c r="Y102" s="10">
        <v>40</v>
      </c>
      <c r="Z102" s="10">
        <v>21</v>
      </c>
      <c r="AA102" s="12">
        <f t="shared" si="5"/>
        <v>840</v>
      </c>
    </row>
    <row r="103" spans="2:27" x14ac:dyDescent="0.2">
      <c r="B103" s="22" t="s">
        <v>311</v>
      </c>
      <c r="C103" s="10" t="s">
        <v>312</v>
      </c>
      <c r="D103" s="10" t="s">
        <v>313</v>
      </c>
      <c r="E103" s="29">
        <v>39935</v>
      </c>
      <c r="F103" s="30" t="s">
        <v>15</v>
      </c>
      <c r="G103" s="10" t="s">
        <v>16</v>
      </c>
      <c r="H103" s="10" t="s">
        <v>17</v>
      </c>
      <c r="I103" s="30">
        <v>40</v>
      </c>
      <c r="J103" s="37">
        <v>15</v>
      </c>
      <c r="K103" s="38">
        <f t="shared" si="8"/>
        <v>600</v>
      </c>
      <c r="L103" s="28"/>
      <c r="P103" s="17" t="str">
        <f t="shared" si="9"/>
        <v>EMP215</v>
      </c>
      <c r="R103" s="5" t="s">
        <v>318</v>
      </c>
      <c r="S103" s="6" t="s">
        <v>319</v>
      </c>
      <c r="T103" s="6" t="s">
        <v>100</v>
      </c>
      <c r="U103" s="7">
        <v>39944</v>
      </c>
      <c r="V103" s="6" t="s">
        <v>33</v>
      </c>
      <c r="W103" s="6" t="s">
        <v>34</v>
      </c>
      <c r="X103" s="6" t="s">
        <v>35</v>
      </c>
      <c r="Y103" s="6">
        <v>40</v>
      </c>
      <c r="Z103" s="6">
        <v>24</v>
      </c>
      <c r="AA103" s="8">
        <f t="shared" si="5"/>
        <v>960</v>
      </c>
    </row>
    <row r="104" spans="2:27" x14ac:dyDescent="0.2">
      <c r="B104" s="21" t="s">
        <v>314</v>
      </c>
      <c r="C104" s="6" t="s">
        <v>315</v>
      </c>
      <c r="D104" s="6" t="s">
        <v>242</v>
      </c>
      <c r="E104" s="27">
        <v>39935</v>
      </c>
      <c r="F104" s="28" t="s">
        <v>21</v>
      </c>
      <c r="G104" s="6" t="s">
        <v>22</v>
      </c>
      <c r="H104" s="6" t="s">
        <v>23</v>
      </c>
      <c r="I104" s="28">
        <v>41</v>
      </c>
      <c r="J104" s="35">
        <v>22.25</v>
      </c>
      <c r="K104" s="36">
        <f t="shared" si="8"/>
        <v>912.25</v>
      </c>
      <c r="L104" s="28"/>
      <c r="P104" s="17" t="str">
        <f t="shared" si="9"/>
        <v>EMP216</v>
      </c>
      <c r="R104" s="9" t="s">
        <v>320</v>
      </c>
      <c r="S104" s="10" t="s">
        <v>0</v>
      </c>
      <c r="T104" s="10" t="s">
        <v>105</v>
      </c>
      <c r="U104" s="11">
        <v>39944</v>
      </c>
      <c r="V104" s="10" t="s">
        <v>39</v>
      </c>
      <c r="W104" s="10" t="s">
        <v>40</v>
      </c>
      <c r="X104" s="10" t="s">
        <v>41</v>
      </c>
      <c r="Y104" s="10">
        <v>36</v>
      </c>
      <c r="Z104" s="10">
        <v>23</v>
      </c>
      <c r="AA104" s="12">
        <f t="shared" si="5"/>
        <v>828</v>
      </c>
    </row>
    <row r="105" spans="2:27" x14ac:dyDescent="0.2">
      <c r="B105" s="22" t="s">
        <v>316</v>
      </c>
      <c r="C105" s="10" t="s">
        <v>317</v>
      </c>
      <c r="D105" s="10" t="s">
        <v>95</v>
      </c>
      <c r="E105" s="29">
        <v>39944</v>
      </c>
      <c r="F105" s="30" t="s">
        <v>27</v>
      </c>
      <c r="G105" s="10" t="s">
        <v>28</v>
      </c>
      <c r="H105" s="10" t="s">
        <v>29</v>
      </c>
      <c r="I105" s="30">
        <v>40</v>
      </c>
      <c r="J105" s="37">
        <v>21</v>
      </c>
      <c r="K105" s="38">
        <f t="shared" si="8"/>
        <v>840</v>
      </c>
      <c r="L105" s="28"/>
      <c r="P105" s="17" t="str">
        <f t="shared" si="9"/>
        <v>EMP217</v>
      </c>
      <c r="R105" s="5" t="s">
        <v>321</v>
      </c>
      <c r="S105" s="6" t="s">
        <v>322</v>
      </c>
      <c r="T105" s="6" t="s">
        <v>112</v>
      </c>
      <c r="U105" s="7">
        <v>39944</v>
      </c>
      <c r="V105" s="6" t="s">
        <v>15</v>
      </c>
      <c r="W105" s="6" t="s">
        <v>16</v>
      </c>
      <c r="X105" s="6" t="s">
        <v>45</v>
      </c>
      <c r="Y105" s="6">
        <v>40</v>
      </c>
      <c r="Z105" s="6">
        <v>17</v>
      </c>
      <c r="AA105" s="8">
        <f t="shared" si="5"/>
        <v>680</v>
      </c>
    </row>
    <row r="106" spans="2:27" x14ac:dyDescent="0.2">
      <c r="B106" s="21" t="s">
        <v>318</v>
      </c>
      <c r="C106" s="6" t="s">
        <v>319</v>
      </c>
      <c r="D106" s="6" t="s">
        <v>100</v>
      </c>
      <c r="E106" s="27">
        <v>39944</v>
      </c>
      <c r="F106" s="28" t="s">
        <v>33</v>
      </c>
      <c r="G106" s="6" t="s">
        <v>34</v>
      </c>
      <c r="H106" s="6" t="s">
        <v>35</v>
      </c>
      <c r="I106" s="28">
        <v>40</v>
      </c>
      <c r="J106" s="35">
        <v>24</v>
      </c>
      <c r="K106" s="36">
        <f t="shared" si="8"/>
        <v>960</v>
      </c>
      <c r="L106" s="28"/>
      <c r="P106" s="17" t="str">
        <f t="shared" si="9"/>
        <v>EMP218</v>
      </c>
      <c r="R106" s="9" t="s">
        <v>323</v>
      </c>
      <c r="S106" s="10" t="s">
        <v>324</v>
      </c>
      <c r="T106" s="10" t="s">
        <v>132</v>
      </c>
      <c r="U106" s="11">
        <v>39944</v>
      </c>
      <c r="V106" s="10" t="s">
        <v>21</v>
      </c>
      <c r="W106" s="10" t="s">
        <v>22</v>
      </c>
      <c r="X106" s="10" t="s">
        <v>49</v>
      </c>
      <c r="Y106" s="10">
        <v>40</v>
      </c>
      <c r="Z106" s="10">
        <v>18.5</v>
      </c>
      <c r="AA106" s="12">
        <f t="shared" si="5"/>
        <v>740</v>
      </c>
    </row>
    <row r="107" spans="2:27" x14ac:dyDescent="0.2">
      <c r="B107" s="22" t="s">
        <v>320</v>
      </c>
      <c r="C107" s="10" t="s">
        <v>0</v>
      </c>
      <c r="D107" s="10" t="s">
        <v>105</v>
      </c>
      <c r="E107" s="29">
        <v>39944</v>
      </c>
      <c r="F107" s="30" t="s">
        <v>39</v>
      </c>
      <c r="G107" s="10" t="s">
        <v>40</v>
      </c>
      <c r="H107" s="10" t="s">
        <v>41</v>
      </c>
      <c r="I107" s="30">
        <v>36</v>
      </c>
      <c r="J107" s="37">
        <v>23</v>
      </c>
      <c r="K107" s="38">
        <f t="shared" si="8"/>
        <v>828</v>
      </c>
      <c r="L107" s="28"/>
      <c r="P107" s="17" t="str">
        <f t="shared" si="9"/>
        <v>EMP219</v>
      </c>
      <c r="R107" s="5" t="s">
        <v>325</v>
      </c>
      <c r="S107" s="6" t="s">
        <v>326</v>
      </c>
      <c r="T107" s="6" t="s">
        <v>154</v>
      </c>
      <c r="U107" s="7">
        <v>39944</v>
      </c>
      <c r="V107" s="6" t="s">
        <v>27</v>
      </c>
      <c r="W107" s="6" t="s">
        <v>28</v>
      </c>
      <c r="X107" s="6" t="s">
        <v>17</v>
      </c>
      <c r="Y107" s="6">
        <v>33</v>
      </c>
      <c r="Z107" s="6">
        <v>23</v>
      </c>
      <c r="AA107" s="8">
        <f t="shared" si="5"/>
        <v>759</v>
      </c>
    </row>
    <row r="108" spans="2:27" x14ac:dyDescent="0.2">
      <c r="B108" s="21" t="s">
        <v>321</v>
      </c>
      <c r="C108" s="6" t="s">
        <v>322</v>
      </c>
      <c r="D108" s="6" t="s">
        <v>112</v>
      </c>
      <c r="E108" s="27">
        <v>39944</v>
      </c>
      <c r="F108" s="28" t="s">
        <v>15</v>
      </c>
      <c r="G108" s="6" t="s">
        <v>16</v>
      </c>
      <c r="H108" s="6" t="s">
        <v>45</v>
      </c>
      <c r="I108" s="28">
        <v>40</v>
      </c>
      <c r="J108" s="35">
        <v>17</v>
      </c>
      <c r="K108" s="36">
        <f t="shared" si="8"/>
        <v>680</v>
      </c>
      <c r="L108" s="28"/>
      <c r="P108" s="17" t="str">
        <f t="shared" si="9"/>
        <v>EMP220</v>
      </c>
      <c r="R108" s="9" t="s">
        <v>327</v>
      </c>
      <c r="S108" s="10" t="s">
        <v>25</v>
      </c>
      <c r="T108" s="10" t="s">
        <v>187</v>
      </c>
      <c r="U108" s="11">
        <v>39962</v>
      </c>
      <c r="V108" s="10" t="s">
        <v>33</v>
      </c>
      <c r="W108" s="10" t="s">
        <v>34</v>
      </c>
      <c r="X108" s="10" t="s">
        <v>23</v>
      </c>
      <c r="Y108" s="10">
        <v>36</v>
      </c>
      <c r="Z108" s="10">
        <v>14</v>
      </c>
      <c r="AA108" s="12">
        <f t="shared" si="5"/>
        <v>504</v>
      </c>
    </row>
    <row r="109" spans="2:27" x14ac:dyDescent="0.2">
      <c r="B109" s="22" t="s">
        <v>323</v>
      </c>
      <c r="C109" s="10" t="s">
        <v>324</v>
      </c>
      <c r="D109" s="10" t="s">
        <v>132</v>
      </c>
      <c r="E109" s="29">
        <v>39944</v>
      </c>
      <c r="F109" s="30" t="s">
        <v>21</v>
      </c>
      <c r="G109" s="10" t="s">
        <v>22</v>
      </c>
      <c r="H109" s="10" t="s">
        <v>49</v>
      </c>
      <c r="I109" s="30">
        <v>40</v>
      </c>
      <c r="J109" s="37">
        <v>18.5</v>
      </c>
      <c r="K109" s="38">
        <f t="shared" si="8"/>
        <v>740</v>
      </c>
      <c r="L109" s="28"/>
      <c r="P109" s="17" t="str">
        <f t="shared" si="9"/>
        <v>EMP221</v>
      </c>
      <c r="R109" s="5" t="s">
        <v>328</v>
      </c>
      <c r="S109" s="6" t="s">
        <v>219</v>
      </c>
      <c r="T109" s="6" t="s">
        <v>268</v>
      </c>
      <c r="U109" s="7">
        <v>39962</v>
      </c>
      <c r="V109" s="6" t="s">
        <v>15</v>
      </c>
      <c r="W109" s="6" t="s">
        <v>16</v>
      </c>
      <c r="X109" s="6" t="s">
        <v>29</v>
      </c>
      <c r="Y109" s="6">
        <v>32</v>
      </c>
      <c r="Z109" s="6">
        <v>15.35</v>
      </c>
      <c r="AA109" s="8">
        <f t="shared" si="5"/>
        <v>491.2</v>
      </c>
    </row>
    <row r="110" spans="2:27" x14ac:dyDescent="0.2">
      <c r="B110" s="21" t="s">
        <v>325</v>
      </c>
      <c r="C110" s="6" t="s">
        <v>326</v>
      </c>
      <c r="D110" s="6" t="s">
        <v>154</v>
      </c>
      <c r="E110" s="27">
        <v>39944</v>
      </c>
      <c r="F110" s="28" t="s">
        <v>27</v>
      </c>
      <c r="G110" s="6" t="s">
        <v>28</v>
      </c>
      <c r="H110" s="6" t="s">
        <v>17</v>
      </c>
      <c r="I110" s="28">
        <v>33</v>
      </c>
      <c r="J110" s="35">
        <v>23</v>
      </c>
      <c r="K110" s="36">
        <f t="shared" si="8"/>
        <v>759</v>
      </c>
      <c r="L110" s="28"/>
      <c r="P110" s="17" t="str">
        <f t="shared" si="9"/>
        <v>EMP222</v>
      </c>
      <c r="R110" s="9" t="s">
        <v>329</v>
      </c>
      <c r="S110" s="10" t="s">
        <v>169</v>
      </c>
      <c r="T110" s="10" t="s">
        <v>256</v>
      </c>
      <c r="U110" s="11">
        <v>39962</v>
      </c>
      <c r="V110" s="10" t="s">
        <v>15</v>
      </c>
      <c r="W110" s="10" t="s">
        <v>16</v>
      </c>
      <c r="X110" s="10" t="s">
        <v>35</v>
      </c>
      <c r="Y110" s="10">
        <v>40</v>
      </c>
      <c r="Z110" s="10">
        <v>22</v>
      </c>
      <c r="AA110" s="12">
        <f t="shared" si="5"/>
        <v>880</v>
      </c>
    </row>
    <row r="111" spans="2:27" x14ac:dyDescent="0.2">
      <c r="B111" s="22" t="s">
        <v>327</v>
      </c>
      <c r="C111" s="10" t="s">
        <v>25</v>
      </c>
      <c r="D111" s="10" t="s">
        <v>187</v>
      </c>
      <c r="E111" s="29">
        <v>39962</v>
      </c>
      <c r="F111" s="30" t="s">
        <v>33</v>
      </c>
      <c r="G111" s="10" t="s">
        <v>34</v>
      </c>
      <c r="H111" s="10" t="s">
        <v>23</v>
      </c>
      <c r="I111" s="30">
        <v>36</v>
      </c>
      <c r="J111" s="37">
        <v>14</v>
      </c>
      <c r="K111" s="38">
        <f t="shared" si="8"/>
        <v>504</v>
      </c>
      <c r="L111" s="28"/>
      <c r="P111" s="17" t="str">
        <f t="shared" si="9"/>
        <v>EMP223</v>
      </c>
      <c r="R111" s="5" t="s">
        <v>330</v>
      </c>
      <c r="S111" s="6" t="s">
        <v>238</v>
      </c>
      <c r="T111" s="6" t="s">
        <v>129</v>
      </c>
      <c r="U111" s="7">
        <v>39962</v>
      </c>
      <c r="V111" s="6" t="s">
        <v>21</v>
      </c>
      <c r="W111" s="6" t="s">
        <v>22</v>
      </c>
      <c r="X111" s="6" t="s">
        <v>41</v>
      </c>
      <c r="Y111" s="6">
        <v>40</v>
      </c>
      <c r="Z111" s="6">
        <v>21.5</v>
      </c>
      <c r="AA111" s="8">
        <f t="shared" si="5"/>
        <v>860</v>
      </c>
    </row>
    <row r="112" spans="2:27" x14ac:dyDescent="0.2">
      <c r="B112" s="21" t="s">
        <v>328</v>
      </c>
      <c r="C112" s="6" t="s">
        <v>219</v>
      </c>
      <c r="D112" s="6" t="s">
        <v>268</v>
      </c>
      <c r="E112" s="27">
        <v>39962</v>
      </c>
      <c r="F112" s="28" t="s">
        <v>15</v>
      </c>
      <c r="G112" s="6" t="s">
        <v>16</v>
      </c>
      <c r="H112" s="6" t="s">
        <v>29</v>
      </c>
      <c r="I112" s="28">
        <v>32</v>
      </c>
      <c r="J112" s="35">
        <v>15.35</v>
      </c>
      <c r="K112" s="36">
        <f t="shared" si="8"/>
        <v>491.2</v>
      </c>
      <c r="L112" s="28"/>
      <c r="P112" s="17" t="str">
        <f t="shared" si="9"/>
        <v>EMP224</v>
      </c>
      <c r="R112" s="9" t="s">
        <v>331</v>
      </c>
      <c r="S112" s="10" t="s">
        <v>241</v>
      </c>
      <c r="T112" s="10" t="s">
        <v>132</v>
      </c>
      <c r="U112" s="11">
        <v>39962</v>
      </c>
      <c r="V112" s="10" t="s">
        <v>27</v>
      </c>
      <c r="W112" s="10" t="s">
        <v>28</v>
      </c>
      <c r="X112" s="10" t="s">
        <v>45</v>
      </c>
      <c r="Y112" s="10">
        <v>36</v>
      </c>
      <c r="Z112" s="10">
        <v>24</v>
      </c>
      <c r="AA112" s="12">
        <f t="shared" si="5"/>
        <v>864</v>
      </c>
    </row>
    <row r="113" spans="2:27" x14ac:dyDescent="0.2">
      <c r="B113" s="22" t="s">
        <v>329</v>
      </c>
      <c r="C113" s="10" t="s">
        <v>169</v>
      </c>
      <c r="D113" s="10" t="s">
        <v>256</v>
      </c>
      <c r="E113" s="29">
        <v>39962</v>
      </c>
      <c r="F113" s="30" t="s">
        <v>15</v>
      </c>
      <c r="G113" s="10" t="s">
        <v>16</v>
      </c>
      <c r="H113" s="10" t="s">
        <v>35</v>
      </c>
      <c r="I113" s="30">
        <v>40</v>
      </c>
      <c r="J113" s="37">
        <v>22</v>
      </c>
      <c r="K113" s="38">
        <f t="shared" si="8"/>
        <v>880</v>
      </c>
      <c r="L113" s="28"/>
      <c r="P113" s="17" t="str">
        <f t="shared" si="9"/>
        <v>EMP225</v>
      </c>
      <c r="R113" s="5" t="s">
        <v>332</v>
      </c>
      <c r="S113" s="6" t="s">
        <v>245</v>
      </c>
      <c r="T113" s="6" t="s">
        <v>271</v>
      </c>
      <c r="U113" s="7">
        <v>39962</v>
      </c>
      <c r="V113" s="6" t="s">
        <v>33</v>
      </c>
      <c r="W113" s="6" t="s">
        <v>34</v>
      </c>
      <c r="X113" s="6" t="s">
        <v>49</v>
      </c>
      <c r="Y113" s="6">
        <v>40</v>
      </c>
      <c r="Z113" s="6">
        <v>23</v>
      </c>
      <c r="AA113" s="8">
        <f t="shared" si="5"/>
        <v>920</v>
      </c>
    </row>
    <row r="114" spans="2:27" x14ac:dyDescent="0.2">
      <c r="B114" s="21" t="s">
        <v>330</v>
      </c>
      <c r="C114" s="6" t="s">
        <v>238</v>
      </c>
      <c r="D114" s="6" t="s">
        <v>129</v>
      </c>
      <c r="E114" s="27">
        <v>39962</v>
      </c>
      <c r="F114" s="28" t="s">
        <v>21</v>
      </c>
      <c r="G114" s="6" t="s">
        <v>22</v>
      </c>
      <c r="H114" s="6" t="s">
        <v>41</v>
      </c>
      <c r="I114" s="28">
        <v>40</v>
      </c>
      <c r="J114" s="35">
        <v>21.5</v>
      </c>
      <c r="K114" s="36">
        <f t="shared" si="8"/>
        <v>860</v>
      </c>
      <c r="L114" s="28"/>
      <c r="P114" s="17" t="str">
        <f t="shared" si="9"/>
        <v>EMP226</v>
      </c>
      <c r="R114" s="9" t="s">
        <v>333</v>
      </c>
      <c r="S114" s="10" t="s">
        <v>78</v>
      </c>
      <c r="T114" s="10" t="s">
        <v>97</v>
      </c>
      <c r="U114" s="11">
        <v>39980</v>
      </c>
      <c r="V114" s="10" t="s">
        <v>39</v>
      </c>
      <c r="W114" s="10" t="s">
        <v>40</v>
      </c>
      <c r="X114" s="10" t="s">
        <v>17</v>
      </c>
      <c r="Y114" s="10">
        <v>40</v>
      </c>
      <c r="Z114" s="10">
        <v>17.25</v>
      </c>
      <c r="AA114" s="12">
        <f t="shared" si="5"/>
        <v>690</v>
      </c>
    </row>
    <row r="115" spans="2:27" x14ac:dyDescent="0.2">
      <c r="B115" s="22" t="s">
        <v>331</v>
      </c>
      <c r="C115" s="10" t="s">
        <v>241</v>
      </c>
      <c r="D115" s="10" t="s">
        <v>132</v>
      </c>
      <c r="E115" s="29">
        <v>39962</v>
      </c>
      <c r="F115" s="30" t="s">
        <v>27</v>
      </c>
      <c r="G115" s="10" t="s">
        <v>28</v>
      </c>
      <c r="H115" s="10" t="s">
        <v>45</v>
      </c>
      <c r="I115" s="30">
        <v>36</v>
      </c>
      <c r="J115" s="37">
        <v>24</v>
      </c>
      <c r="K115" s="38">
        <f t="shared" si="8"/>
        <v>864</v>
      </c>
      <c r="L115" s="28"/>
      <c r="P115" s="17" t="str">
        <f t="shared" si="9"/>
        <v>EMP227</v>
      </c>
      <c r="R115" s="5" t="s">
        <v>334</v>
      </c>
      <c r="S115" s="6" t="s">
        <v>250</v>
      </c>
      <c r="T115" s="6" t="s">
        <v>144</v>
      </c>
      <c r="U115" s="7">
        <v>39980</v>
      </c>
      <c r="V115" s="6" t="s">
        <v>15</v>
      </c>
      <c r="W115" s="6" t="s">
        <v>16</v>
      </c>
      <c r="X115" s="6" t="s">
        <v>23</v>
      </c>
      <c r="Y115" s="6">
        <v>40</v>
      </c>
      <c r="Z115" s="6">
        <v>18</v>
      </c>
      <c r="AA115" s="8">
        <f t="shared" si="5"/>
        <v>720</v>
      </c>
    </row>
    <row r="116" spans="2:27" x14ac:dyDescent="0.2">
      <c r="B116" s="21" t="s">
        <v>332</v>
      </c>
      <c r="C116" s="6" t="s">
        <v>245</v>
      </c>
      <c r="D116" s="6" t="s">
        <v>271</v>
      </c>
      <c r="E116" s="27">
        <v>39962</v>
      </c>
      <c r="F116" s="28" t="s">
        <v>33</v>
      </c>
      <c r="G116" s="6" t="s">
        <v>34</v>
      </c>
      <c r="H116" s="6" t="s">
        <v>49</v>
      </c>
      <c r="I116" s="28">
        <v>40</v>
      </c>
      <c r="J116" s="35">
        <v>23</v>
      </c>
      <c r="K116" s="36">
        <f t="shared" si="8"/>
        <v>920</v>
      </c>
      <c r="L116" s="28"/>
      <c r="P116" s="17" t="str">
        <f t="shared" si="9"/>
        <v>EMP228</v>
      </c>
      <c r="R116" s="9" t="s">
        <v>335</v>
      </c>
      <c r="S116" s="10" t="s">
        <v>253</v>
      </c>
      <c r="T116" s="10" t="s">
        <v>271</v>
      </c>
      <c r="U116" s="11">
        <v>39980</v>
      </c>
      <c r="V116" s="10" t="s">
        <v>33</v>
      </c>
      <c r="W116" s="10" t="s">
        <v>34</v>
      </c>
      <c r="X116" s="10" t="s">
        <v>29</v>
      </c>
      <c r="Y116" s="10">
        <v>40</v>
      </c>
      <c r="Z116" s="10">
        <v>23.75</v>
      </c>
      <c r="AA116" s="12">
        <f t="shared" si="5"/>
        <v>950</v>
      </c>
    </row>
    <row r="117" spans="2:27" x14ac:dyDescent="0.2">
      <c r="B117" s="22" t="s">
        <v>333</v>
      </c>
      <c r="C117" s="10" t="s">
        <v>78</v>
      </c>
      <c r="D117" s="10" t="s">
        <v>97</v>
      </c>
      <c r="E117" s="29">
        <v>39980</v>
      </c>
      <c r="F117" s="30" t="s">
        <v>39</v>
      </c>
      <c r="G117" s="10" t="s">
        <v>40</v>
      </c>
      <c r="H117" s="10" t="s">
        <v>17</v>
      </c>
      <c r="I117" s="30">
        <v>40</v>
      </c>
      <c r="J117" s="37">
        <v>17.25</v>
      </c>
      <c r="K117" s="38">
        <f t="shared" si="8"/>
        <v>690</v>
      </c>
      <c r="L117" s="28"/>
      <c r="P117" s="17" t="str">
        <f t="shared" si="9"/>
        <v>EMP229</v>
      </c>
      <c r="R117" s="5" t="s">
        <v>336</v>
      </c>
      <c r="S117" s="6" t="s">
        <v>258</v>
      </c>
      <c r="T117" s="6" t="s">
        <v>156</v>
      </c>
      <c r="U117" s="7">
        <v>39980</v>
      </c>
      <c r="V117" s="6" t="s">
        <v>27</v>
      </c>
      <c r="W117" s="6" t="s">
        <v>28</v>
      </c>
      <c r="X117" s="6" t="s">
        <v>35</v>
      </c>
      <c r="Y117" s="6">
        <v>32</v>
      </c>
      <c r="Z117" s="6">
        <v>14</v>
      </c>
      <c r="AA117" s="8">
        <f t="shared" si="5"/>
        <v>448</v>
      </c>
    </row>
    <row r="118" spans="2:27" x14ac:dyDescent="0.2">
      <c r="B118" s="21" t="s">
        <v>334</v>
      </c>
      <c r="C118" s="6" t="s">
        <v>250</v>
      </c>
      <c r="D118" s="6" t="s">
        <v>144</v>
      </c>
      <c r="E118" s="27">
        <v>39980</v>
      </c>
      <c r="F118" s="28" t="s">
        <v>15</v>
      </c>
      <c r="G118" s="6" t="s">
        <v>16</v>
      </c>
      <c r="H118" s="6" t="s">
        <v>23</v>
      </c>
      <c r="I118" s="28">
        <v>40</v>
      </c>
      <c r="J118" s="35">
        <v>18</v>
      </c>
      <c r="K118" s="36">
        <f t="shared" si="8"/>
        <v>720</v>
      </c>
      <c r="L118" s="28"/>
      <c r="P118" s="17" t="str">
        <f t="shared" si="9"/>
        <v>EMP230</v>
      </c>
      <c r="R118" s="9" t="s">
        <v>337</v>
      </c>
      <c r="S118" s="10" t="s">
        <v>263</v>
      </c>
      <c r="T118" s="10" t="s">
        <v>162</v>
      </c>
      <c r="U118" s="11">
        <v>39998</v>
      </c>
      <c r="V118" s="10" t="s">
        <v>33</v>
      </c>
      <c r="W118" s="10" t="s">
        <v>34</v>
      </c>
      <c r="X118" s="10" t="s">
        <v>41</v>
      </c>
      <c r="Y118" s="10">
        <v>40</v>
      </c>
      <c r="Z118" s="10">
        <v>15</v>
      </c>
      <c r="AA118" s="12">
        <f t="shared" si="5"/>
        <v>600</v>
      </c>
    </row>
    <row r="119" spans="2:27" x14ac:dyDescent="0.2">
      <c r="B119" s="22" t="s">
        <v>335</v>
      </c>
      <c r="C119" s="10" t="s">
        <v>253</v>
      </c>
      <c r="D119" s="10" t="s">
        <v>271</v>
      </c>
      <c r="E119" s="29">
        <v>39980</v>
      </c>
      <c r="F119" s="30" t="s">
        <v>33</v>
      </c>
      <c r="G119" s="10" t="s">
        <v>34</v>
      </c>
      <c r="H119" s="10" t="s">
        <v>29</v>
      </c>
      <c r="I119" s="30">
        <v>40</v>
      </c>
      <c r="J119" s="37">
        <v>23.75</v>
      </c>
      <c r="K119" s="38">
        <f t="shared" si="8"/>
        <v>950</v>
      </c>
      <c r="L119" s="28"/>
      <c r="P119" s="17" t="str">
        <f t="shared" si="9"/>
        <v>EMP231</v>
      </c>
      <c r="R119" s="5" t="s">
        <v>338</v>
      </c>
      <c r="S119" s="6" t="s">
        <v>89</v>
      </c>
      <c r="T119" s="6" t="s">
        <v>159</v>
      </c>
      <c r="U119" s="7">
        <v>39998</v>
      </c>
      <c r="V119" s="6" t="s">
        <v>39</v>
      </c>
      <c r="W119" s="6" t="s">
        <v>40</v>
      </c>
      <c r="X119" s="6" t="s">
        <v>45</v>
      </c>
      <c r="Y119" s="6">
        <v>40</v>
      </c>
      <c r="Z119" s="6">
        <v>22.25</v>
      </c>
      <c r="AA119" s="8">
        <f t="shared" si="5"/>
        <v>890</v>
      </c>
    </row>
    <row r="120" spans="2:27" x14ac:dyDescent="0.2">
      <c r="B120" s="21" t="s">
        <v>336</v>
      </c>
      <c r="C120" s="6" t="s">
        <v>258</v>
      </c>
      <c r="D120" s="6" t="s">
        <v>156</v>
      </c>
      <c r="E120" s="27">
        <v>39980</v>
      </c>
      <c r="F120" s="28" t="s">
        <v>27</v>
      </c>
      <c r="G120" s="6" t="s">
        <v>28</v>
      </c>
      <c r="H120" s="6" t="s">
        <v>35</v>
      </c>
      <c r="I120" s="28">
        <v>32</v>
      </c>
      <c r="J120" s="35">
        <v>14</v>
      </c>
      <c r="K120" s="36">
        <f t="shared" si="8"/>
        <v>448</v>
      </c>
      <c r="L120" s="28"/>
      <c r="P120" s="17" t="str">
        <f t="shared" si="9"/>
        <v>EMP232</v>
      </c>
      <c r="R120" s="9" t="s">
        <v>339</v>
      </c>
      <c r="S120" s="10" t="s">
        <v>265</v>
      </c>
      <c r="T120" s="10" t="s">
        <v>288</v>
      </c>
      <c r="U120" s="11">
        <v>39998</v>
      </c>
      <c r="V120" s="10" t="s">
        <v>15</v>
      </c>
      <c r="W120" s="10" t="s">
        <v>16</v>
      </c>
      <c r="X120" s="10" t="s">
        <v>49</v>
      </c>
      <c r="Y120" s="10">
        <v>36</v>
      </c>
      <c r="Z120" s="10">
        <v>21</v>
      </c>
      <c r="AA120" s="12">
        <f t="shared" si="5"/>
        <v>756</v>
      </c>
    </row>
    <row r="121" spans="2:27" x14ac:dyDescent="0.2">
      <c r="B121" s="22" t="s">
        <v>337</v>
      </c>
      <c r="C121" s="10" t="s">
        <v>263</v>
      </c>
      <c r="D121" s="10" t="s">
        <v>162</v>
      </c>
      <c r="E121" s="29">
        <v>39998</v>
      </c>
      <c r="F121" s="30" t="s">
        <v>33</v>
      </c>
      <c r="G121" s="10" t="s">
        <v>34</v>
      </c>
      <c r="H121" s="10" t="s">
        <v>41</v>
      </c>
      <c r="I121" s="30">
        <v>40</v>
      </c>
      <c r="J121" s="37">
        <v>15</v>
      </c>
      <c r="K121" s="38">
        <f t="shared" si="8"/>
        <v>600</v>
      </c>
      <c r="L121" s="28"/>
      <c r="P121" s="17" t="str">
        <f t="shared" si="9"/>
        <v>EMP233</v>
      </c>
      <c r="R121" s="5" t="s">
        <v>340</v>
      </c>
      <c r="S121" s="6" t="s">
        <v>81</v>
      </c>
      <c r="T121" s="6" t="s">
        <v>341</v>
      </c>
      <c r="U121" s="7">
        <v>39998</v>
      </c>
      <c r="V121" s="6" t="s">
        <v>21</v>
      </c>
      <c r="W121" s="6" t="s">
        <v>22</v>
      </c>
      <c r="X121" s="6" t="s">
        <v>17</v>
      </c>
      <c r="Y121" s="6">
        <v>40</v>
      </c>
      <c r="Z121" s="6">
        <v>24.75</v>
      </c>
      <c r="AA121" s="8">
        <f t="shared" si="5"/>
        <v>990</v>
      </c>
    </row>
    <row r="122" spans="2:27" x14ac:dyDescent="0.2">
      <c r="B122" s="21" t="s">
        <v>338</v>
      </c>
      <c r="C122" s="6" t="s">
        <v>89</v>
      </c>
      <c r="D122" s="6" t="s">
        <v>159</v>
      </c>
      <c r="E122" s="27">
        <v>39998</v>
      </c>
      <c r="F122" s="28" t="s">
        <v>39</v>
      </c>
      <c r="G122" s="6" t="s">
        <v>40</v>
      </c>
      <c r="H122" s="6" t="s">
        <v>45</v>
      </c>
      <c r="I122" s="28">
        <v>40</v>
      </c>
      <c r="J122" s="35">
        <v>22.25</v>
      </c>
      <c r="K122" s="36">
        <f t="shared" si="8"/>
        <v>890</v>
      </c>
      <c r="L122" s="28"/>
      <c r="P122" s="17" t="str">
        <f t="shared" si="9"/>
        <v>EMP234</v>
      </c>
      <c r="R122" s="9" t="s">
        <v>342</v>
      </c>
      <c r="S122" s="10" t="s">
        <v>84</v>
      </c>
      <c r="T122" s="10" t="s">
        <v>343</v>
      </c>
      <c r="U122" s="11">
        <v>39998</v>
      </c>
      <c r="V122" s="10" t="s">
        <v>27</v>
      </c>
      <c r="W122" s="10" t="s">
        <v>28</v>
      </c>
      <c r="X122" s="10" t="s">
        <v>23</v>
      </c>
      <c r="Y122" s="10">
        <v>40</v>
      </c>
      <c r="Z122" s="10">
        <v>23</v>
      </c>
      <c r="AA122" s="12">
        <f t="shared" si="5"/>
        <v>920</v>
      </c>
    </row>
    <row r="123" spans="2:27" x14ac:dyDescent="0.2">
      <c r="B123" s="22" t="s">
        <v>339</v>
      </c>
      <c r="C123" s="10" t="s">
        <v>265</v>
      </c>
      <c r="D123" s="10" t="s">
        <v>288</v>
      </c>
      <c r="E123" s="29">
        <v>39998</v>
      </c>
      <c r="F123" s="30" t="s">
        <v>15</v>
      </c>
      <c r="G123" s="10" t="s">
        <v>16</v>
      </c>
      <c r="H123" s="10" t="s">
        <v>49</v>
      </c>
      <c r="I123" s="30">
        <v>36</v>
      </c>
      <c r="J123" s="37">
        <v>21</v>
      </c>
      <c r="K123" s="38">
        <f t="shared" si="8"/>
        <v>756</v>
      </c>
      <c r="L123" s="28"/>
      <c r="P123" s="17" t="str">
        <f t="shared" si="9"/>
        <v>EMP235</v>
      </c>
      <c r="R123" s="5" t="s">
        <v>344</v>
      </c>
      <c r="S123" s="6" t="s">
        <v>89</v>
      </c>
      <c r="T123" s="6" t="s">
        <v>345</v>
      </c>
      <c r="U123" s="7">
        <v>39998</v>
      </c>
      <c r="V123" s="6" t="s">
        <v>33</v>
      </c>
      <c r="W123" s="6" t="s">
        <v>34</v>
      </c>
      <c r="X123" s="6" t="s">
        <v>29</v>
      </c>
      <c r="Y123" s="6">
        <v>40</v>
      </c>
      <c r="Z123" s="6">
        <v>17</v>
      </c>
      <c r="AA123" s="8">
        <f t="shared" si="5"/>
        <v>680</v>
      </c>
    </row>
    <row r="124" spans="2:27" x14ac:dyDescent="0.2">
      <c r="B124" s="21" t="s">
        <v>340</v>
      </c>
      <c r="C124" s="6" t="s">
        <v>81</v>
      </c>
      <c r="D124" s="6" t="s">
        <v>341</v>
      </c>
      <c r="E124" s="27">
        <v>39998</v>
      </c>
      <c r="F124" s="28" t="s">
        <v>21</v>
      </c>
      <c r="G124" s="6" t="s">
        <v>22</v>
      </c>
      <c r="H124" s="6" t="s">
        <v>17</v>
      </c>
      <c r="I124" s="28">
        <v>40</v>
      </c>
      <c r="J124" s="35">
        <v>24.75</v>
      </c>
      <c r="K124" s="36">
        <f t="shared" si="8"/>
        <v>990</v>
      </c>
      <c r="L124" s="28"/>
      <c r="P124" s="17" t="str">
        <f t="shared" si="9"/>
        <v>EMP236</v>
      </c>
      <c r="R124" s="9" t="s">
        <v>346</v>
      </c>
      <c r="S124" s="10" t="s">
        <v>92</v>
      </c>
      <c r="T124" s="10" t="s">
        <v>347</v>
      </c>
      <c r="U124" s="11">
        <v>40016</v>
      </c>
      <c r="V124" s="10" t="s">
        <v>39</v>
      </c>
      <c r="W124" s="10" t="s">
        <v>40</v>
      </c>
      <c r="X124" s="10" t="s">
        <v>35</v>
      </c>
      <c r="Y124" s="10">
        <v>40</v>
      </c>
      <c r="Z124" s="10">
        <v>18</v>
      </c>
      <c r="AA124" s="12">
        <f t="shared" si="5"/>
        <v>720</v>
      </c>
    </row>
    <row r="125" spans="2:27" x14ac:dyDescent="0.2">
      <c r="B125" s="22" t="s">
        <v>342</v>
      </c>
      <c r="C125" s="10" t="s">
        <v>84</v>
      </c>
      <c r="D125" s="10" t="s">
        <v>343</v>
      </c>
      <c r="E125" s="29">
        <v>39998</v>
      </c>
      <c r="F125" s="30" t="s">
        <v>27</v>
      </c>
      <c r="G125" s="10" t="s">
        <v>28</v>
      </c>
      <c r="H125" s="10" t="s">
        <v>23</v>
      </c>
      <c r="I125" s="30">
        <v>40</v>
      </c>
      <c r="J125" s="37">
        <v>23</v>
      </c>
      <c r="K125" s="38">
        <f t="shared" si="8"/>
        <v>920</v>
      </c>
      <c r="L125" s="28"/>
      <c r="P125" s="17" t="str">
        <f t="shared" si="9"/>
        <v>EMP237</v>
      </c>
      <c r="R125" s="5" t="s">
        <v>348</v>
      </c>
      <c r="S125" s="6" t="s">
        <v>102</v>
      </c>
      <c r="T125" s="6" t="s">
        <v>293</v>
      </c>
      <c r="U125" s="7">
        <v>40016</v>
      </c>
      <c r="V125" s="6" t="s">
        <v>15</v>
      </c>
      <c r="W125" s="6" t="s">
        <v>16</v>
      </c>
      <c r="X125" s="6" t="s">
        <v>41</v>
      </c>
      <c r="Y125" s="6">
        <v>32</v>
      </c>
      <c r="Z125" s="6">
        <v>23</v>
      </c>
      <c r="AA125" s="8">
        <f t="shared" si="5"/>
        <v>736</v>
      </c>
    </row>
    <row r="126" spans="2:27" x14ac:dyDescent="0.2">
      <c r="B126" s="21" t="s">
        <v>344</v>
      </c>
      <c r="C126" s="6" t="s">
        <v>89</v>
      </c>
      <c r="D126" s="6" t="s">
        <v>345</v>
      </c>
      <c r="E126" s="27">
        <v>39998</v>
      </c>
      <c r="F126" s="28" t="s">
        <v>33</v>
      </c>
      <c r="G126" s="6" t="s">
        <v>34</v>
      </c>
      <c r="H126" s="6" t="s">
        <v>29</v>
      </c>
      <c r="I126" s="28">
        <v>40</v>
      </c>
      <c r="J126" s="35">
        <v>17</v>
      </c>
      <c r="K126" s="36">
        <f t="shared" si="8"/>
        <v>680</v>
      </c>
      <c r="L126" s="28"/>
      <c r="P126" s="17" t="str">
        <f t="shared" si="9"/>
        <v>EMP238</v>
      </c>
      <c r="R126" s="9" t="s">
        <v>349</v>
      </c>
      <c r="S126" s="10" t="s">
        <v>99</v>
      </c>
      <c r="T126" s="10" t="s">
        <v>294</v>
      </c>
      <c r="U126" s="11">
        <v>40016</v>
      </c>
      <c r="V126" s="10" t="s">
        <v>21</v>
      </c>
      <c r="W126" s="10" t="s">
        <v>22</v>
      </c>
      <c r="X126" s="10" t="s">
        <v>45</v>
      </c>
      <c r="Y126" s="10">
        <v>40</v>
      </c>
      <c r="Z126" s="10">
        <v>14</v>
      </c>
      <c r="AA126" s="12">
        <f t="shared" si="5"/>
        <v>560</v>
      </c>
    </row>
    <row r="127" spans="2:27" x14ac:dyDescent="0.2">
      <c r="B127" s="22" t="s">
        <v>346</v>
      </c>
      <c r="C127" s="10" t="s">
        <v>92</v>
      </c>
      <c r="D127" s="10" t="s">
        <v>347</v>
      </c>
      <c r="E127" s="29">
        <v>40016</v>
      </c>
      <c r="F127" s="30" t="s">
        <v>39</v>
      </c>
      <c r="G127" s="10" t="s">
        <v>40</v>
      </c>
      <c r="H127" s="10" t="s">
        <v>35</v>
      </c>
      <c r="I127" s="30">
        <v>40</v>
      </c>
      <c r="J127" s="37">
        <v>18</v>
      </c>
      <c r="K127" s="38">
        <f t="shared" si="8"/>
        <v>720</v>
      </c>
      <c r="L127" s="28"/>
      <c r="P127" s="17" t="str">
        <f t="shared" si="9"/>
        <v>EMP239</v>
      </c>
      <c r="R127" s="5" t="s">
        <v>350</v>
      </c>
      <c r="S127" s="6" t="s">
        <v>108</v>
      </c>
      <c r="T127" s="6" t="s">
        <v>295</v>
      </c>
      <c r="U127" s="7">
        <v>40016</v>
      </c>
      <c r="V127" s="6" t="s">
        <v>27</v>
      </c>
      <c r="W127" s="6" t="s">
        <v>28</v>
      </c>
      <c r="X127" s="6" t="s">
        <v>49</v>
      </c>
      <c r="Y127" s="6">
        <v>40</v>
      </c>
      <c r="Z127" s="6">
        <v>15.35</v>
      </c>
      <c r="AA127" s="8">
        <f t="shared" si="5"/>
        <v>614</v>
      </c>
    </row>
    <row r="128" spans="2:27" x14ac:dyDescent="0.2">
      <c r="B128" s="21" t="s">
        <v>348</v>
      </c>
      <c r="C128" s="6" t="s">
        <v>102</v>
      </c>
      <c r="D128" s="6" t="s">
        <v>293</v>
      </c>
      <c r="E128" s="27">
        <v>40016</v>
      </c>
      <c r="F128" s="28" t="s">
        <v>15</v>
      </c>
      <c r="G128" s="6" t="s">
        <v>16</v>
      </c>
      <c r="H128" s="6" t="s">
        <v>41</v>
      </c>
      <c r="I128" s="28">
        <v>32</v>
      </c>
      <c r="J128" s="35">
        <v>23</v>
      </c>
      <c r="K128" s="36">
        <f t="shared" si="8"/>
        <v>736</v>
      </c>
      <c r="L128" s="28"/>
      <c r="P128" s="17" t="str">
        <f t="shared" si="9"/>
        <v>EMP240</v>
      </c>
      <c r="R128" s="9" t="s">
        <v>351</v>
      </c>
      <c r="S128" s="10" t="s">
        <v>134</v>
      </c>
      <c r="T128" s="10" t="s">
        <v>296</v>
      </c>
      <c r="U128" s="11">
        <v>40016</v>
      </c>
      <c r="V128" s="10" t="s">
        <v>33</v>
      </c>
      <c r="W128" s="10" t="s">
        <v>34</v>
      </c>
      <c r="X128" s="10" t="s">
        <v>17</v>
      </c>
      <c r="Y128" s="10">
        <v>36</v>
      </c>
      <c r="Z128" s="10">
        <v>22</v>
      </c>
      <c r="AA128" s="12">
        <f t="shared" si="5"/>
        <v>792</v>
      </c>
    </row>
    <row r="129" spans="2:27" x14ac:dyDescent="0.2">
      <c r="B129" s="22" t="s">
        <v>349</v>
      </c>
      <c r="C129" s="10" t="s">
        <v>99</v>
      </c>
      <c r="D129" s="10" t="s">
        <v>294</v>
      </c>
      <c r="E129" s="29">
        <v>40016</v>
      </c>
      <c r="F129" s="30" t="s">
        <v>21</v>
      </c>
      <c r="G129" s="10" t="s">
        <v>22</v>
      </c>
      <c r="H129" s="10" t="s">
        <v>45</v>
      </c>
      <c r="I129" s="30">
        <v>40</v>
      </c>
      <c r="J129" s="37">
        <v>14</v>
      </c>
      <c r="K129" s="38">
        <f t="shared" si="8"/>
        <v>560</v>
      </c>
      <c r="L129" s="28"/>
      <c r="P129" s="17" t="str">
        <f t="shared" si="9"/>
        <v>EMP241</v>
      </c>
      <c r="R129" s="5" t="s">
        <v>352</v>
      </c>
      <c r="S129" s="6" t="s">
        <v>25</v>
      </c>
      <c r="T129" s="6" t="s">
        <v>164</v>
      </c>
      <c r="U129" s="7">
        <v>40016</v>
      </c>
      <c r="V129" s="6" t="s">
        <v>39</v>
      </c>
      <c r="W129" s="6" t="s">
        <v>40</v>
      </c>
      <c r="X129" s="6" t="s">
        <v>23</v>
      </c>
      <c r="Y129" s="6">
        <v>40</v>
      </c>
      <c r="Z129" s="6">
        <v>21</v>
      </c>
      <c r="AA129" s="8">
        <f t="shared" si="5"/>
        <v>840</v>
      </c>
    </row>
    <row r="130" spans="2:27" x14ac:dyDescent="0.2">
      <c r="B130" s="21" t="s">
        <v>350</v>
      </c>
      <c r="C130" s="6" t="s">
        <v>108</v>
      </c>
      <c r="D130" s="6" t="s">
        <v>295</v>
      </c>
      <c r="E130" s="27">
        <v>40016</v>
      </c>
      <c r="F130" s="28" t="s">
        <v>27</v>
      </c>
      <c r="G130" s="6" t="s">
        <v>28</v>
      </c>
      <c r="H130" s="6" t="s">
        <v>49</v>
      </c>
      <c r="I130" s="28">
        <v>40</v>
      </c>
      <c r="J130" s="35">
        <v>15.35</v>
      </c>
      <c r="K130" s="36">
        <f t="shared" si="8"/>
        <v>614</v>
      </c>
      <c r="L130" s="28"/>
      <c r="P130" s="17" t="str">
        <f t="shared" si="9"/>
        <v>EMP242</v>
      </c>
      <c r="R130" s="9" t="s">
        <v>353</v>
      </c>
      <c r="S130" s="10" t="s">
        <v>117</v>
      </c>
      <c r="T130" s="10" t="s">
        <v>167</v>
      </c>
      <c r="U130" s="11">
        <v>40034</v>
      </c>
      <c r="V130" s="10" t="s">
        <v>15</v>
      </c>
      <c r="W130" s="10" t="s">
        <v>16</v>
      </c>
      <c r="X130" s="10" t="s">
        <v>29</v>
      </c>
      <c r="Y130" s="10">
        <v>40</v>
      </c>
      <c r="Z130" s="10">
        <v>24.45</v>
      </c>
      <c r="AA130" s="12">
        <f t="shared" si="5"/>
        <v>978</v>
      </c>
    </row>
    <row r="131" spans="2:27" x14ac:dyDescent="0.2">
      <c r="B131" s="22" t="s">
        <v>351</v>
      </c>
      <c r="C131" s="10" t="s">
        <v>134</v>
      </c>
      <c r="D131" s="10" t="s">
        <v>296</v>
      </c>
      <c r="E131" s="29">
        <v>40016</v>
      </c>
      <c r="F131" s="30" t="s">
        <v>33</v>
      </c>
      <c r="G131" s="10" t="s">
        <v>34</v>
      </c>
      <c r="H131" s="10" t="s">
        <v>17</v>
      </c>
      <c r="I131" s="30">
        <v>36</v>
      </c>
      <c r="J131" s="37">
        <v>22</v>
      </c>
      <c r="K131" s="38">
        <f t="shared" si="8"/>
        <v>792</v>
      </c>
      <c r="L131" s="28"/>
      <c r="P131" s="17" t="str">
        <f t="shared" si="9"/>
        <v>EMP243</v>
      </c>
      <c r="R131" s="5" t="s">
        <v>354</v>
      </c>
      <c r="S131" s="6" t="s">
        <v>120</v>
      </c>
      <c r="T131" s="6" t="s">
        <v>355</v>
      </c>
      <c r="U131" s="7">
        <v>40034</v>
      </c>
      <c r="V131" s="6" t="s">
        <v>21</v>
      </c>
      <c r="W131" s="6" t="s">
        <v>22</v>
      </c>
      <c r="X131" s="6" t="s">
        <v>35</v>
      </c>
      <c r="Y131" s="6">
        <v>40</v>
      </c>
      <c r="Z131" s="6">
        <v>23</v>
      </c>
      <c r="AA131" s="8">
        <f t="shared" ref="AA131:AA194" si="10">Y131*Z131</f>
        <v>920</v>
      </c>
    </row>
    <row r="132" spans="2:27" x14ac:dyDescent="0.2">
      <c r="B132" s="21" t="s">
        <v>352</v>
      </c>
      <c r="C132" s="6" t="s">
        <v>25</v>
      </c>
      <c r="D132" s="6" t="s">
        <v>164</v>
      </c>
      <c r="E132" s="27">
        <v>40016</v>
      </c>
      <c r="F132" s="28" t="s">
        <v>39</v>
      </c>
      <c r="G132" s="6" t="s">
        <v>40</v>
      </c>
      <c r="H132" s="6" t="s">
        <v>23</v>
      </c>
      <c r="I132" s="28">
        <v>40</v>
      </c>
      <c r="J132" s="35">
        <v>21</v>
      </c>
      <c r="K132" s="36">
        <f t="shared" si="8"/>
        <v>840</v>
      </c>
      <c r="L132" s="28"/>
      <c r="P132" s="17" t="str">
        <f t="shared" si="9"/>
        <v>EMP244</v>
      </c>
      <c r="R132" s="9" t="s">
        <v>356</v>
      </c>
      <c r="S132" s="10" t="s">
        <v>123</v>
      </c>
      <c r="T132" s="10" t="s">
        <v>357</v>
      </c>
      <c r="U132" s="11">
        <v>40052</v>
      </c>
      <c r="V132" s="10" t="s">
        <v>27</v>
      </c>
      <c r="W132" s="10" t="s">
        <v>28</v>
      </c>
      <c r="X132" s="10" t="s">
        <v>41</v>
      </c>
      <c r="Y132" s="10">
        <v>40</v>
      </c>
      <c r="Z132" s="10">
        <v>17</v>
      </c>
      <c r="AA132" s="12">
        <f t="shared" si="10"/>
        <v>680</v>
      </c>
    </row>
    <row r="133" spans="2:27" x14ac:dyDescent="0.2">
      <c r="B133" s="22" t="s">
        <v>353</v>
      </c>
      <c r="C133" s="10" t="s">
        <v>117</v>
      </c>
      <c r="D133" s="10" t="s">
        <v>167</v>
      </c>
      <c r="E133" s="29">
        <v>40034</v>
      </c>
      <c r="F133" s="30" t="s">
        <v>15</v>
      </c>
      <c r="G133" s="10" t="s">
        <v>16</v>
      </c>
      <c r="H133" s="10" t="s">
        <v>29</v>
      </c>
      <c r="I133" s="30">
        <v>40</v>
      </c>
      <c r="J133" s="37">
        <v>24.45</v>
      </c>
      <c r="K133" s="38">
        <f t="shared" si="8"/>
        <v>978</v>
      </c>
      <c r="L133" s="28"/>
      <c r="P133" s="17" t="str">
        <f t="shared" si="9"/>
        <v>EMP245</v>
      </c>
      <c r="R133" s="5" t="s">
        <v>358</v>
      </c>
      <c r="S133" s="6" t="s">
        <v>126</v>
      </c>
      <c r="T133" s="6" t="s">
        <v>359</v>
      </c>
      <c r="U133" s="7">
        <v>40052</v>
      </c>
      <c r="V133" s="6" t="s">
        <v>33</v>
      </c>
      <c r="W133" s="6" t="s">
        <v>34</v>
      </c>
      <c r="X133" s="6" t="s">
        <v>45</v>
      </c>
      <c r="Y133" s="6">
        <v>37</v>
      </c>
      <c r="Z133" s="6">
        <v>18.75</v>
      </c>
      <c r="AA133" s="8">
        <f t="shared" si="10"/>
        <v>693.75</v>
      </c>
    </row>
    <row r="134" spans="2:27" x14ac:dyDescent="0.2">
      <c r="B134" s="21" t="s">
        <v>354</v>
      </c>
      <c r="C134" s="6" t="s">
        <v>120</v>
      </c>
      <c r="D134" s="6" t="s">
        <v>355</v>
      </c>
      <c r="E134" s="27">
        <v>40034</v>
      </c>
      <c r="F134" s="28" t="s">
        <v>21</v>
      </c>
      <c r="G134" s="6" t="s">
        <v>22</v>
      </c>
      <c r="H134" s="6" t="s">
        <v>35</v>
      </c>
      <c r="I134" s="28">
        <v>40</v>
      </c>
      <c r="J134" s="35">
        <v>23</v>
      </c>
      <c r="K134" s="36">
        <f t="shared" ref="K134:K165" si="11">I134*J134</f>
        <v>920</v>
      </c>
      <c r="L134" s="28"/>
      <c r="P134" s="17" t="str">
        <f t="shared" si="9"/>
        <v>EMP246</v>
      </c>
      <c r="R134" s="9" t="s">
        <v>360</v>
      </c>
      <c r="S134" s="10" t="s">
        <v>136</v>
      </c>
      <c r="T134" s="10" t="s">
        <v>179</v>
      </c>
      <c r="U134" s="11">
        <v>40052</v>
      </c>
      <c r="V134" s="10" t="s">
        <v>39</v>
      </c>
      <c r="W134" s="10" t="s">
        <v>40</v>
      </c>
      <c r="X134" s="10" t="s">
        <v>49</v>
      </c>
      <c r="Y134" s="10">
        <v>36</v>
      </c>
      <c r="Z134" s="10">
        <v>23</v>
      </c>
      <c r="AA134" s="12">
        <f t="shared" si="10"/>
        <v>828</v>
      </c>
    </row>
    <row r="135" spans="2:27" x14ac:dyDescent="0.2">
      <c r="B135" s="22" t="s">
        <v>356</v>
      </c>
      <c r="C135" s="10" t="s">
        <v>123</v>
      </c>
      <c r="D135" s="10" t="s">
        <v>357</v>
      </c>
      <c r="E135" s="29">
        <v>40052</v>
      </c>
      <c r="F135" s="30" t="s">
        <v>27</v>
      </c>
      <c r="G135" s="10" t="s">
        <v>28</v>
      </c>
      <c r="H135" s="10" t="s">
        <v>41</v>
      </c>
      <c r="I135" s="30">
        <v>40</v>
      </c>
      <c r="J135" s="37">
        <v>17</v>
      </c>
      <c r="K135" s="38">
        <f t="shared" si="11"/>
        <v>680</v>
      </c>
      <c r="L135" s="28"/>
      <c r="P135" s="17" t="str">
        <f t="shared" ref="P135:P196" si="12">VLOOKUP(B135,$R$6:$R$196,1,FALSE)</f>
        <v>EMP247</v>
      </c>
      <c r="R135" s="5" t="s">
        <v>361</v>
      </c>
      <c r="S135" s="6" t="s">
        <v>13</v>
      </c>
      <c r="T135" s="6" t="s">
        <v>362</v>
      </c>
      <c r="U135" s="7">
        <v>40052</v>
      </c>
      <c r="V135" s="6" t="s">
        <v>15</v>
      </c>
      <c r="W135" s="6" t="s">
        <v>16</v>
      </c>
      <c r="X135" s="6" t="s">
        <v>17</v>
      </c>
      <c r="Y135" s="6">
        <v>40</v>
      </c>
      <c r="Z135" s="6">
        <v>14</v>
      </c>
      <c r="AA135" s="8">
        <f t="shared" si="10"/>
        <v>560</v>
      </c>
    </row>
    <row r="136" spans="2:27" x14ac:dyDescent="0.2">
      <c r="B136" s="21" t="s">
        <v>358</v>
      </c>
      <c r="C136" s="6" t="s">
        <v>126</v>
      </c>
      <c r="D136" s="6" t="s">
        <v>359</v>
      </c>
      <c r="E136" s="27">
        <v>40052</v>
      </c>
      <c r="F136" s="28" t="s">
        <v>33</v>
      </c>
      <c r="G136" s="6" t="s">
        <v>34</v>
      </c>
      <c r="H136" s="6" t="s">
        <v>45</v>
      </c>
      <c r="I136" s="28">
        <v>37</v>
      </c>
      <c r="J136" s="35">
        <v>18.75</v>
      </c>
      <c r="K136" s="36">
        <f t="shared" si="11"/>
        <v>693.75</v>
      </c>
      <c r="L136" s="28"/>
      <c r="P136" s="17" t="str">
        <f t="shared" si="12"/>
        <v>EMP248</v>
      </c>
      <c r="R136" s="9" t="s">
        <v>363</v>
      </c>
      <c r="S136" s="10" t="s">
        <v>19</v>
      </c>
      <c r="T136" s="10" t="s">
        <v>364</v>
      </c>
      <c r="U136" s="11">
        <v>40052</v>
      </c>
      <c r="V136" s="10" t="s">
        <v>21</v>
      </c>
      <c r="W136" s="10" t="s">
        <v>22</v>
      </c>
      <c r="X136" s="10" t="s">
        <v>23</v>
      </c>
      <c r="Y136" s="10">
        <v>36</v>
      </c>
      <c r="Z136" s="10">
        <v>15.45</v>
      </c>
      <c r="AA136" s="12">
        <f t="shared" si="10"/>
        <v>556.19999999999993</v>
      </c>
    </row>
    <row r="137" spans="2:27" x14ac:dyDescent="0.2">
      <c r="B137" s="22" t="s">
        <v>360</v>
      </c>
      <c r="C137" s="10" t="s">
        <v>136</v>
      </c>
      <c r="D137" s="10" t="s">
        <v>179</v>
      </c>
      <c r="E137" s="29">
        <v>40052</v>
      </c>
      <c r="F137" s="30" t="s">
        <v>39</v>
      </c>
      <c r="G137" s="10" t="s">
        <v>40</v>
      </c>
      <c r="H137" s="10" t="s">
        <v>49</v>
      </c>
      <c r="I137" s="30">
        <v>36</v>
      </c>
      <c r="J137" s="37">
        <v>23</v>
      </c>
      <c r="K137" s="38">
        <f t="shared" si="11"/>
        <v>828</v>
      </c>
      <c r="L137" s="28"/>
      <c r="P137" s="17" t="str">
        <f t="shared" si="12"/>
        <v>EMP249</v>
      </c>
      <c r="R137" s="5" t="s">
        <v>365</v>
      </c>
      <c r="S137" s="6" t="s">
        <v>25</v>
      </c>
      <c r="T137" s="6" t="s">
        <v>366</v>
      </c>
      <c r="U137" s="7">
        <v>40052</v>
      </c>
      <c r="V137" s="6" t="s">
        <v>27</v>
      </c>
      <c r="W137" s="6" t="s">
        <v>28</v>
      </c>
      <c r="X137" s="6" t="s">
        <v>29</v>
      </c>
      <c r="Y137" s="6">
        <v>40</v>
      </c>
      <c r="Z137" s="6">
        <v>22</v>
      </c>
      <c r="AA137" s="8">
        <f t="shared" si="10"/>
        <v>880</v>
      </c>
    </row>
    <row r="138" spans="2:27" x14ac:dyDescent="0.2">
      <c r="B138" s="21" t="s">
        <v>361</v>
      </c>
      <c r="C138" s="6" t="s">
        <v>13</v>
      </c>
      <c r="D138" s="6" t="s">
        <v>362</v>
      </c>
      <c r="E138" s="27">
        <v>40052</v>
      </c>
      <c r="F138" s="28" t="s">
        <v>15</v>
      </c>
      <c r="G138" s="6" t="s">
        <v>16</v>
      </c>
      <c r="H138" s="6" t="s">
        <v>17</v>
      </c>
      <c r="I138" s="28">
        <v>40</v>
      </c>
      <c r="J138" s="35">
        <v>14</v>
      </c>
      <c r="K138" s="36">
        <f t="shared" si="11"/>
        <v>560</v>
      </c>
      <c r="L138" s="28"/>
      <c r="P138" s="17" t="str">
        <f t="shared" si="12"/>
        <v>EMP250</v>
      </c>
      <c r="R138" s="9" t="s">
        <v>367</v>
      </c>
      <c r="S138" s="10" t="s">
        <v>31</v>
      </c>
      <c r="T138" s="10" t="s">
        <v>368</v>
      </c>
      <c r="U138" s="11">
        <v>40070</v>
      </c>
      <c r="V138" s="10" t="s">
        <v>33</v>
      </c>
      <c r="W138" s="10" t="s">
        <v>34</v>
      </c>
      <c r="X138" s="10" t="s">
        <v>35</v>
      </c>
      <c r="Y138" s="10">
        <v>40</v>
      </c>
      <c r="Z138" s="10">
        <v>21</v>
      </c>
      <c r="AA138" s="12">
        <f t="shared" si="10"/>
        <v>840</v>
      </c>
    </row>
    <row r="139" spans="2:27" x14ac:dyDescent="0.2">
      <c r="B139" s="22" t="s">
        <v>363</v>
      </c>
      <c r="C139" s="10" t="s">
        <v>19</v>
      </c>
      <c r="D139" s="10" t="s">
        <v>364</v>
      </c>
      <c r="E139" s="29">
        <v>40052</v>
      </c>
      <c r="F139" s="30" t="s">
        <v>21</v>
      </c>
      <c r="G139" s="10" t="s">
        <v>22</v>
      </c>
      <c r="H139" s="10" t="s">
        <v>23</v>
      </c>
      <c r="I139" s="30">
        <v>36</v>
      </c>
      <c r="J139" s="37">
        <v>15.45</v>
      </c>
      <c r="K139" s="38">
        <f t="shared" si="11"/>
        <v>556.19999999999993</v>
      </c>
      <c r="L139" s="28"/>
      <c r="P139" s="17" t="str">
        <f t="shared" si="12"/>
        <v>EMP251</v>
      </c>
      <c r="R139" s="5" t="s">
        <v>369</v>
      </c>
      <c r="S139" s="6" t="s">
        <v>37</v>
      </c>
      <c r="T139" s="6" t="s">
        <v>370</v>
      </c>
      <c r="U139" s="7">
        <v>40070</v>
      </c>
      <c r="V139" s="6" t="s">
        <v>39</v>
      </c>
      <c r="W139" s="6" t="s">
        <v>40</v>
      </c>
      <c r="X139" s="6" t="s">
        <v>41</v>
      </c>
      <c r="Y139" s="6">
        <v>40</v>
      </c>
      <c r="Z139" s="6">
        <v>24</v>
      </c>
      <c r="AA139" s="8">
        <f t="shared" si="10"/>
        <v>960</v>
      </c>
    </row>
    <row r="140" spans="2:27" x14ac:dyDescent="0.2">
      <c r="B140" s="21" t="s">
        <v>365</v>
      </c>
      <c r="C140" s="6" t="s">
        <v>25</v>
      </c>
      <c r="D140" s="6" t="s">
        <v>366</v>
      </c>
      <c r="E140" s="27">
        <v>40052</v>
      </c>
      <c r="F140" s="28" t="s">
        <v>27</v>
      </c>
      <c r="G140" s="6" t="s">
        <v>28</v>
      </c>
      <c r="H140" s="6" t="s">
        <v>29</v>
      </c>
      <c r="I140" s="28">
        <v>40</v>
      </c>
      <c r="J140" s="35">
        <v>22</v>
      </c>
      <c r="K140" s="36">
        <f t="shared" si="11"/>
        <v>880</v>
      </c>
      <c r="L140" s="28"/>
      <c r="P140" s="17" t="str">
        <f t="shared" si="12"/>
        <v>EMP252</v>
      </c>
      <c r="R140" s="9" t="s">
        <v>371</v>
      </c>
      <c r="S140" s="10" t="s">
        <v>43</v>
      </c>
      <c r="T140" s="10" t="s">
        <v>279</v>
      </c>
      <c r="U140" s="11">
        <v>40088</v>
      </c>
      <c r="V140" s="10" t="s">
        <v>15</v>
      </c>
      <c r="W140" s="10" t="s">
        <v>16</v>
      </c>
      <c r="X140" s="10" t="s">
        <v>45</v>
      </c>
      <c r="Y140" s="10">
        <v>40</v>
      </c>
      <c r="Z140" s="10">
        <v>23.25</v>
      </c>
      <c r="AA140" s="12">
        <f t="shared" si="10"/>
        <v>930</v>
      </c>
    </row>
    <row r="141" spans="2:27" x14ac:dyDescent="0.2">
      <c r="B141" s="22" t="s">
        <v>367</v>
      </c>
      <c r="C141" s="10" t="s">
        <v>31</v>
      </c>
      <c r="D141" s="10" t="s">
        <v>368</v>
      </c>
      <c r="E141" s="29">
        <v>40070</v>
      </c>
      <c r="F141" s="30" t="s">
        <v>33</v>
      </c>
      <c r="G141" s="10" t="s">
        <v>34</v>
      </c>
      <c r="H141" s="10" t="s">
        <v>35</v>
      </c>
      <c r="I141" s="30">
        <v>40</v>
      </c>
      <c r="J141" s="37">
        <v>21</v>
      </c>
      <c r="K141" s="38">
        <f t="shared" si="11"/>
        <v>840</v>
      </c>
      <c r="L141" s="28"/>
      <c r="P141" s="17" t="str">
        <f t="shared" si="12"/>
        <v>EMP253</v>
      </c>
      <c r="R141" s="5" t="s">
        <v>372</v>
      </c>
      <c r="S141" s="6" t="s">
        <v>47</v>
      </c>
      <c r="T141" s="6" t="s">
        <v>373</v>
      </c>
      <c r="U141" s="7">
        <v>40088</v>
      </c>
      <c r="V141" s="6" t="s">
        <v>21</v>
      </c>
      <c r="W141" s="6" t="s">
        <v>22</v>
      </c>
      <c r="X141" s="6" t="s">
        <v>49</v>
      </c>
      <c r="Y141" s="6">
        <v>32</v>
      </c>
      <c r="Z141" s="6">
        <v>17</v>
      </c>
      <c r="AA141" s="8">
        <f t="shared" si="10"/>
        <v>544</v>
      </c>
    </row>
    <row r="142" spans="2:27" x14ac:dyDescent="0.2">
      <c r="B142" s="21" t="s">
        <v>369</v>
      </c>
      <c r="C142" s="6" t="s">
        <v>37</v>
      </c>
      <c r="D142" s="6" t="s">
        <v>370</v>
      </c>
      <c r="E142" s="27">
        <v>40070</v>
      </c>
      <c r="F142" s="28" t="s">
        <v>39</v>
      </c>
      <c r="G142" s="6" t="s">
        <v>40</v>
      </c>
      <c r="H142" s="6" t="s">
        <v>41</v>
      </c>
      <c r="I142" s="28">
        <v>40</v>
      </c>
      <c r="J142" s="35">
        <v>24</v>
      </c>
      <c r="K142" s="36">
        <f t="shared" si="11"/>
        <v>960</v>
      </c>
      <c r="L142" s="28"/>
      <c r="P142" s="17" t="str">
        <f t="shared" si="12"/>
        <v>EMP254</v>
      </c>
      <c r="R142" s="9" t="s">
        <v>374</v>
      </c>
      <c r="S142" s="10" t="s">
        <v>51</v>
      </c>
      <c r="T142" s="10" t="s">
        <v>375</v>
      </c>
      <c r="U142" s="11">
        <v>40121</v>
      </c>
      <c r="V142" s="10" t="s">
        <v>27</v>
      </c>
      <c r="W142" s="10" t="s">
        <v>28</v>
      </c>
      <c r="X142" s="10" t="s">
        <v>17</v>
      </c>
      <c r="Y142" s="10">
        <v>40</v>
      </c>
      <c r="Z142" s="10">
        <v>18.350000000000001</v>
      </c>
      <c r="AA142" s="12">
        <f t="shared" si="10"/>
        <v>734</v>
      </c>
    </row>
    <row r="143" spans="2:27" x14ac:dyDescent="0.2">
      <c r="B143" s="22" t="s">
        <v>371</v>
      </c>
      <c r="C143" s="10" t="s">
        <v>43</v>
      </c>
      <c r="D143" s="10" t="s">
        <v>279</v>
      </c>
      <c r="E143" s="29">
        <v>40088</v>
      </c>
      <c r="F143" s="30" t="s">
        <v>15</v>
      </c>
      <c r="G143" s="10" t="s">
        <v>16</v>
      </c>
      <c r="H143" s="10" t="s">
        <v>45</v>
      </c>
      <c r="I143" s="30">
        <v>40</v>
      </c>
      <c r="J143" s="37">
        <v>23.25</v>
      </c>
      <c r="K143" s="38">
        <f t="shared" si="11"/>
        <v>930</v>
      </c>
      <c r="L143" s="28"/>
      <c r="P143" s="17" t="str">
        <f t="shared" si="12"/>
        <v>EMP255</v>
      </c>
      <c r="R143" s="5" t="s">
        <v>376</v>
      </c>
      <c r="S143" s="6" t="s">
        <v>54</v>
      </c>
      <c r="T143" s="6" t="s">
        <v>377</v>
      </c>
      <c r="U143" s="7">
        <v>40121</v>
      </c>
      <c r="V143" s="6" t="s">
        <v>33</v>
      </c>
      <c r="W143" s="6" t="s">
        <v>34</v>
      </c>
      <c r="X143" s="6" t="s">
        <v>23</v>
      </c>
      <c r="Y143" s="6">
        <v>41</v>
      </c>
      <c r="Z143" s="6">
        <v>23</v>
      </c>
      <c r="AA143" s="8">
        <f t="shared" si="10"/>
        <v>943</v>
      </c>
    </row>
    <row r="144" spans="2:27" x14ac:dyDescent="0.2">
      <c r="B144" s="21" t="s">
        <v>372</v>
      </c>
      <c r="C144" s="6" t="s">
        <v>47</v>
      </c>
      <c r="D144" s="6" t="s">
        <v>373</v>
      </c>
      <c r="E144" s="27">
        <v>40088</v>
      </c>
      <c r="F144" s="28" t="s">
        <v>21</v>
      </c>
      <c r="G144" s="6" t="s">
        <v>22</v>
      </c>
      <c r="H144" s="6" t="s">
        <v>49</v>
      </c>
      <c r="I144" s="28">
        <v>32</v>
      </c>
      <c r="J144" s="35">
        <v>17</v>
      </c>
      <c r="K144" s="36">
        <f t="shared" si="11"/>
        <v>544</v>
      </c>
      <c r="L144" s="28"/>
      <c r="P144" s="17" t="str">
        <f t="shared" si="12"/>
        <v>EMP256</v>
      </c>
      <c r="R144" s="9" t="s">
        <v>378</v>
      </c>
      <c r="S144" s="10" t="s">
        <v>57</v>
      </c>
      <c r="T144" s="10" t="s">
        <v>379</v>
      </c>
      <c r="U144" s="11">
        <v>40124</v>
      </c>
      <c r="V144" s="10" t="s">
        <v>33</v>
      </c>
      <c r="W144" s="10" t="s">
        <v>34</v>
      </c>
      <c r="X144" s="10" t="s">
        <v>29</v>
      </c>
      <c r="Y144" s="10">
        <v>40</v>
      </c>
      <c r="Z144" s="10">
        <v>14.25</v>
      </c>
      <c r="AA144" s="12">
        <f t="shared" si="10"/>
        <v>570</v>
      </c>
    </row>
    <row r="145" spans="2:27" x14ac:dyDescent="0.2">
      <c r="B145" s="22" t="s">
        <v>374</v>
      </c>
      <c r="C145" s="10" t="s">
        <v>51</v>
      </c>
      <c r="D145" s="10" t="s">
        <v>375</v>
      </c>
      <c r="E145" s="29">
        <v>40121</v>
      </c>
      <c r="F145" s="30" t="s">
        <v>27</v>
      </c>
      <c r="G145" s="10" t="s">
        <v>28</v>
      </c>
      <c r="H145" s="10" t="s">
        <v>17</v>
      </c>
      <c r="I145" s="30">
        <v>40</v>
      </c>
      <c r="J145" s="37">
        <v>18.350000000000001</v>
      </c>
      <c r="K145" s="38">
        <f t="shared" si="11"/>
        <v>734</v>
      </c>
      <c r="L145" s="28"/>
      <c r="P145" s="17" t="str">
        <f t="shared" si="12"/>
        <v>EMP257</v>
      </c>
      <c r="R145" s="5" t="s">
        <v>380</v>
      </c>
      <c r="S145" s="6" t="s">
        <v>60</v>
      </c>
      <c r="T145" s="6" t="s">
        <v>381</v>
      </c>
      <c r="U145" s="7">
        <v>40124</v>
      </c>
      <c r="V145" s="6" t="s">
        <v>15</v>
      </c>
      <c r="W145" s="6" t="s">
        <v>16</v>
      </c>
      <c r="X145" s="6" t="s">
        <v>35</v>
      </c>
      <c r="Y145" s="6">
        <v>40</v>
      </c>
      <c r="Z145" s="6">
        <v>15</v>
      </c>
      <c r="AA145" s="8">
        <f t="shared" si="10"/>
        <v>600</v>
      </c>
    </row>
    <row r="146" spans="2:27" x14ac:dyDescent="0.2">
      <c r="B146" s="21" t="s">
        <v>376</v>
      </c>
      <c r="C146" s="6" t="s">
        <v>54</v>
      </c>
      <c r="D146" s="6" t="s">
        <v>377</v>
      </c>
      <c r="E146" s="27">
        <v>40121</v>
      </c>
      <c r="F146" s="28" t="s">
        <v>33</v>
      </c>
      <c r="G146" s="6" t="s">
        <v>34</v>
      </c>
      <c r="H146" s="6" t="s">
        <v>23</v>
      </c>
      <c r="I146" s="28">
        <v>41</v>
      </c>
      <c r="J146" s="35">
        <v>23</v>
      </c>
      <c r="K146" s="36">
        <f t="shared" si="11"/>
        <v>943</v>
      </c>
      <c r="L146" s="28"/>
      <c r="P146" s="17" t="str">
        <f t="shared" si="12"/>
        <v>EMP258</v>
      </c>
      <c r="R146" s="9" t="s">
        <v>382</v>
      </c>
      <c r="S146" s="10" t="s">
        <v>63</v>
      </c>
      <c r="T146" s="10" t="s">
        <v>276</v>
      </c>
      <c r="U146" s="11">
        <v>40142</v>
      </c>
      <c r="V146" s="10" t="s">
        <v>21</v>
      </c>
      <c r="W146" s="10" t="s">
        <v>22</v>
      </c>
      <c r="X146" s="10" t="s">
        <v>41</v>
      </c>
      <c r="Y146" s="10">
        <v>40</v>
      </c>
      <c r="Z146" s="10">
        <v>22</v>
      </c>
      <c r="AA146" s="12">
        <f t="shared" si="10"/>
        <v>880</v>
      </c>
    </row>
    <row r="147" spans="2:27" x14ac:dyDescent="0.2">
      <c r="B147" s="22" t="s">
        <v>378</v>
      </c>
      <c r="C147" s="10" t="s">
        <v>57</v>
      </c>
      <c r="D147" s="10" t="s">
        <v>379</v>
      </c>
      <c r="E147" s="29">
        <v>40124</v>
      </c>
      <c r="F147" s="30" t="s">
        <v>33</v>
      </c>
      <c r="G147" s="10" t="s">
        <v>34</v>
      </c>
      <c r="H147" s="10" t="s">
        <v>29</v>
      </c>
      <c r="I147" s="30">
        <v>40</v>
      </c>
      <c r="J147" s="37">
        <v>14.25</v>
      </c>
      <c r="K147" s="38">
        <f t="shared" si="11"/>
        <v>570</v>
      </c>
      <c r="L147" s="28"/>
      <c r="P147" s="17" t="str">
        <f t="shared" si="12"/>
        <v>EMP259</v>
      </c>
      <c r="R147" s="5" t="s">
        <v>383</v>
      </c>
      <c r="S147" s="6" t="s">
        <v>66</v>
      </c>
      <c r="T147" s="6" t="s">
        <v>384</v>
      </c>
      <c r="U147" s="7">
        <v>40142</v>
      </c>
      <c r="V147" s="6" t="s">
        <v>27</v>
      </c>
      <c r="W147" s="6" t="s">
        <v>28</v>
      </c>
      <c r="X147" s="6" t="s">
        <v>45</v>
      </c>
      <c r="Y147" s="6">
        <v>40</v>
      </c>
      <c r="Z147" s="6">
        <v>21</v>
      </c>
      <c r="AA147" s="8">
        <f t="shared" si="10"/>
        <v>840</v>
      </c>
    </row>
    <row r="148" spans="2:27" x14ac:dyDescent="0.2">
      <c r="B148" s="21" t="s">
        <v>380</v>
      </c>
      <c r="C148" s="6" t="s">
        <v>60</v>
      </c>
      <c r="D148" s="6" t="s">
        <v>381</v>
      </c>
      <c r="E148" s="27">
        <v>40124</v>
      </c>
      <c r="F148" s="28" t="s">
        <v>15</v>
      </c>
      <c r="G148" s="6" t="s">
        <v>16</v>
      </c>
      <c r="H148" s="6" t="s">
        <v>35</v>
      </c>
      <c r="I148" s="28">
        <v>40</v>
      </c>
      <c r="J148" s="35">
        <v>15</v>
      </c>
      <c r="K148" s="36">
        <f t="shared" si="11"/>
        <v>600</v>
      </c>
      <c r="L148" s="28"/>
      <c r="P148" s="17" t="str">
        <f t="shared" si="12"/>
        <v>EMP260</v>
      </c>
      <c r="R148" s="9" t="s">
        <v>385</v>
      </c>
      <c r="S148" s="10" t="s">
        <v>69</v>
      </c>
      <c r="T148" s="10" t="s">
        <v>14</v>
      </c>
      <c r="U148" s="11">
        <v>40256</v>
      </c>
      <c r="V148" s="10" t="s">
        <v>33</v>
      </c>
      <c r="W148" s="10" t="s">
        <v>34</v>
      </c>
      <c r="X148" s="10" t="s">
        <v>49</v>
      </c>
      <c r="Y148" s="10">
        <v>40</v>
      </c>
      <c r="Z148" s="10">
        <v>24</v>
      </c>
      <c r="AA148" s="12">
        <f t="shared" si="10"/>
        <v>960</v>
      </c>
    </row>
    <row r="149" spans="2:27" x14ac:dyDescent="0.2">
      <c r="B149" s="22" t="s">
        <v>382</v>
      </c>
      <c r="C149" s="10" t="s">
        <v>63</v>
      </c>
      <c r="D149" s="10" t="s">
        <v>276</v>
      </c>
      <c r="E149" s="29">
        <v>40142</v>
      </c>
      <c r="F149" s="30" t="s">
        <v>21</v>
      </c>
      <c r="G149" s="10" t="s">
        <v>22</v>
      </c>
      <c r="H149" s="10" t="s">
        <v>41</v>
      </c>
      <c r="I149" s="30">
        <v>40</v>
      </c>
      <c r="J149" s="37">
        <v>22</v>
      </c>
      <c r="K149" s="38">
        <f t="shared" si="11"/>
        <v>880</v>
      </c>
      <c r="L149" s="28"/>
      <c r="P149" s="17" t="str">
        <f t="shared" si="12"/>
        <v>EMP261</v>
      </c>
      <c r="R149" s="5" t="s">
        <v>386</v>
      </c>
      <c r="S149" s="6" t="s">
        <v>72</v>
      </c>
      <c r="T149" s="6" t="s">
        <v>20</v>
      </c>
      <c r="U149" s="7">
        <v>40256</v>
      </c>
      <c r="V149" s="6" t="s">
        <v>39</v>
      </c>
      <c r="W149" s="6" t="s">
        <v>40</v>
      </c>
      <c r="X149" s="6" t="s">
        <v>17</v>
      </c>
      <c r="Y149" s="6">
        <v>32</v>
      </c>
      <c r="Z149" s="6">
        <v>23.25</v>
      </c>
      <c r="AA149" s="8">
        <f t="shared" si="10"/>
        <v>744</v>
      </c>
    </row>
    <row r="150" spans="2:27" x14ac:dyDescent="0.2">
      <c r="B150" s="21" t="s">
        <v>383</v>
      </c>
      <c r="C150" s="6" t="s">
        <v>66</v>
      </c>
      <c r="D150" s="6" t="s">
        <v>384</v>
      </c>
      <c r="E150" s="27">
        <v>40142</v>
      </c>
      <c r="F150" s="28" t="s">
        <v>27</v>
      </c>
      <c r="G150" s="6" t="s">
        <v>28</v>
      </c>
      <c r="H150" s="6" t="s">
        <v>45</v>
      </c>
      <c r="I150" s="28">
        <v>40</v>
      </c>
      <c r="J150" s="35">
        <v>21</v>
      </c>
      <c r="K150" s="36">
        <f t="shared" si="11"/>
        <v>840</v>
      </c>
      <c r="L150" s="28"/>
      <c r="P150" s="17" t="str">
        <f t="shared" si="12"/>
        <v>EMP262</v>
      </c>
      <c r="R150" s="9" t="s">
        <v>387</v>
      </c>
      <c r="S150" s="10" t="s">
        <v>75</v>
      </c>
      <c r="T150" s="10" t="s">
        <v>149</v>
      </c>
      <c r="U150" s="11">
        <v>40256</v>
      </c>
      <c r="V150" s="10" t="s">
        <v>15</v>
      </c>
      <c r="W150" s="10" t="s">
        <v>16</v>
      </c>
      <c r="X150" s="10" t="s">
        <v>23</v>
      </c>
      <c r="Y150" s="10">
        <v>40</v>
      </c>
      <c r="Z150" s="10">
        <v>17</v>
      </c>
      <c r="AA150" s="12">
        <f t="shared" si="10"/>
        <v>680</v>
      </c>
    </row>
    <row r="151" spans="2:27" x14ac:dyDescent="0.2">
      <c r="B151" s="22" t="s">
        <v>385</v>
      </c>
      <c r="C151" s="10" t="s">
        <v>69</v>
      </c>
      <c r="D151" s="10" t="s">
        <v>14</v>
      </c>
      <c r="E151" s="29">
        <v>40256</v>
      </c>
      <c r="F151" s="30" t="s">
        <v>33</v>
      </c>
      <c r="G151" s="10" t="s">
        <v>34</v>
      </c>
      <c r="H151" s="10" t="s">
        <v>49</v>
      </c>
      <c r="I151" s="30">
        <v>40</v>
      </c>
      <c r="J151" s="37">
        <v>24</v>
      </c>
      <c r="K151" s="38">
        <f t="shared" si="11"/>
        <v>960</v>
      </c>
      <c r="L151" s="28"/>
      <c r="P151" s="17" t="str">
        <f t="shared" si="12"/>
        <v>EMP263</v>
      </c>
      <c r="R151" s="5" t="s">
        <v>388</v>
      </c>
      <c r="S151" s="6" t="s">
        <v>78</v>
      </c>
      <c r="T151" s="6" t="s">
        <v>152</v>
      </c>
      <c r="U151" s="7">
        <v>40256</v>
      </c>
      <c r="V151" s="6" t="s">
        <v>15</v>
      </c>
      <c r="W151" s="6" t="s">
        <v>16</v>
      </c>
      <c r="X151" s="6" t="s">
        <v>23</v>
      </c>
      <c r="Y151" s="6">
        <v>40</v>
      </c>
      <c r="Z151" s="6">
        <v>17</v>
      </c>
      <c r="AA151" s="8">
        <f t="shared" si="10"/>
        <v>680</v>
      </c>
    </row>
    <row r="152" spans="2:27" x14ac:dyDescent="0.2">
      <c r="B152" s="21" t="s">
        <v>386</v>
      </c>
      <c r="C152" s="6" t="s">
        <v>72</v>
      </c>
      <c r="D152" s="6" t="s">
        <v>20</v>
      </c>
      <c r="E152" s="27">
        <v>40256</v>
      </c>
      <c r="F152" s="28" t="s">
        <v>39</v>
      </c>
      <c r="G152" s="6" t="s">
        <v>40</v>
      </c>
      <c r="H152" s="6" t="s">
        <v>17</v>
      </c>
      <c r="I152" s="28">
        <v>32</v>
      </c>
      <c r="J152" s="35">
        <v>23.25</v>
      </c>
      <c r="K152" s="36">
        <f t="shared" si="11"/>
        <v>744</v>
      </c>
      <c r="L152" s="28"/>
      <c r="P152" s="17" t="str">
        <f t="shared" si="12"/>
        <v>EMP264</v>
      </c>
      <c r="R152" s="9" t="s">
        <v>389</v>
      </c>
      <c r="S152" s="10" t="s">
        <v>81</v>
      </c>
      <c r="T152" s="10" t="s">
        <v>390</v>
      </c>
      <c r="U152" s="11">
        <v>40256</v>
      </c>
      <c r="V152" s="10" t="s">
        <v>15</v>
      </c>
      <c r="W152" s="10" t="s">
        <v>16</v>
      </c>
      <c r="X152" s="10" t="s">
        <v>29</v>
      </c>
      <c r="Y152" s="10">
        <v>40</v>
      </c>
      <c r="Z152" s="10">
        <v>18</v>
      </c>
      <c r="AA152" s="12">
        <f t="shared" si="10"/>
        <v>720</v>
      </c>
    </row>
    <row r="153" spans="2:27" x14ac:dyDescent="0.2">
      <c r="B153" s="22" t="s">
        <v>387</v>
      </c>
      <c r="C153" s="10" t="s">
        <v>75</v>
      </c>
      <c r="D153" s="10" t="s">
        <v>149</v>
      </c>
      <c r="E153" s="29">
        <v>40256</v>
      </c>
      <c r="F153" s="30" t="s">
        <v>15</v>
      </c>
      <c r="G153" s="10" t="s">
        <v>16</v>
      </c>
      <c r="H153" s="10" t="s">
        <v>23</v>
      </c>
      <c r="I153" s="30">
        <v>40</v>
      </c>
      <c r="J153" s="37">
        <v>17</v>
      </c>
      <c r="K153" s="38">
        <f t="shared" si="11"/>
        <v>680</v>
      </c>
      <c r="L153" s="28"/>
      <c r="P153" s="17" t="str">
        <f t="shared" si="12"/>
        <v>EMP265</v>
      </c>
      <c r="R153" s="5" t="s">
        <v>391</v>
      </c>
      <c r="S153" s="6" t="s">
        <v>84</v>
      </c>
      <c r="T153" s="6" t="s">
        <v>392</v>
      </c>
      <c r="U153" s="7">
        <v>40256</v>
      </c>
      <c r="V153" s="6" t="s">
        <v>15</v>
      </c>
      <c r="W153" s="6" t="s">
        <v>16</v>
      </c>
      <c r="X153" s="6" t="s">
        <v>29</v>
      </c>
      <c r="Y153" s="6">
        <v>40</v>
      </c>
      <c r="Z153" s="6">
        <v>18</v>
      </c>
      <c r="AA153" s="8">
        <f t="shared" si="10"/>
        <v>720</v>
      </c>
    </row>
    <row r="154" spans="2:27" x14ac:dyDescent="0.2">
      <c r="B154" s="21" t="s">
        <v>388</v>
      </c>
      <c r="C154" s="6" t="s">
        <v>78</v>
      </c>
      <c r="D154" s="6" t="s">
        <v>152</v>
      </c>
      <c r="E154" s="27">
        <v>40256</v>
      </c>
      <c r="F154" s="28" t="s">
        <v>15</v>
      </c>
      <c r="G154" s="6" t="s">
        <v>16</v>
      </c>
      <c r="H154" s="6" t="s">
        <v>23</v>
      </c>
      <c r="I154" s="28">
        <v>40</v>
      </c>
      <c r="J154" s="35">
        <v>17</v>
      </c>
      <c r="K154" s="36">
        <f t="shared" si="11"/>
        <v>680</v>
      </c>
      <c r="L154" s="28"/>
      <c r="P154" s="17" t="str">
        <f t="shared" si="12"/>
        <v>EMP266</v>
      </c>
      <c r="R154" s="9" t="s">
        <v>393</v>
      </c>
      <c r="S154" s="10" t="s">
        <v>89</v>
      </c>
      <c r="T154" s="10" t="s">
        <v>93</v>
      </c>
      <c r="U154" s="11">
        <v>40291</v>
      </c>
      <c r="V154" s="10" t="s">
        <v>27</v>
      </c>
      <c r="W154" s="10" t="s">
        <v>28</v>
      </c>
      <c r="X154" s="10" t="s">
        <v>35</v>
      </c>
      <c r="Y154" s="10">
        <v>36</v>
      </c>
      <c r="Z154" s="10">
        <v>23.25</v>
      </c>
      <c r="AA154" s="12">
        <f t="shared" si="10"/>
        <v>837</v>
      </c>
    </row>
    <row r="155" spans="2:27" x14ac:dyDescent="0.2">
      <c r="B155" s="22" t="s">
        <v>389</v>
      </c>
      <c r="C155" s="10" t="s">
        <v>81</v>
      </c>
      <c r="D155" s="10" t="s">
        <v>390</v>
      </c>
      <c r="E155" s="29">
        <v>40256</v>
      </c>
      <c r="F155" s="30" t="s">
        <v>15</v>
      </c>
      <c r="G155" s="10" t="s">
        <v>16</v>
      </c>
      <c r="H155" s="10" t="s">
        <v>29</v>
      </c>
      <c r="I155" s="30">
        <v>40</v>
      </c>
      <c r="J155" s="37">
        <v>18</v>
      </c>
      <c r="K155" s="38">
        <f t="shared" si="11"/>
        <v>720</v>
      </c>
      <c r="L155" s="28"/>
      <c r="P155" s="17" t="str">
        <f t="shared" si="12"/>
        <v>EMP267</v>
      </c>
      <c r="R155" s="5" t="s">
        <v>394</v>
      </c>
      <c r="S155" s="6" t="s">
        <v>92</v>
      </c>
      <c r="T155" s="6" t="s">
        <v>100</v>
      </c>
      <c r="U155" s="7">
        <v>40291</v>
      </c>
      <c r="V155" s="6" t="s">
        <v>27</v>
      </c>
      <c r="W155" s="6" t="s">
        <v>28</v>
      </c>
      <c r="X155" s="6" t="s">
        <v>35</v>
      </c>
      <c r="Y155" s="6">
        <v>37</v>
      </c>
      <c r="Z155" s="6">
        <v>23.25</v>
      </c>
      <c r="AA155" s="8">
        <f t="shared" si="10"/>
        <v>860.25</v>
      </c>
    </row>
    <row r="156" spans="2:27" x14ac:dyDescent="0.2">
      <c r="B156" s="21" t="s">
        <v>391</v>
      </c>
      <c r="C156" s="6" t="s">
        <v>84</v>
      </c>
      <c r="D156" s="6" t="s">
        <v>392</v>
      </c>
      <c r="E156" s="27">
        <v>40256</v>
      </c>
      <c r="F156" s="28" t="s">
        <v>15</v>
      </c>
      <c r="G156" s="6" t="s">
        <v>16</v>
      </c>
      <c r="H156" s="6" t="s">
        <v>29</v>
      </c>
      <c r="I156" s="28">
        <v>40</v>
      </c>
      <c r="J156" s="35">
        <v>18</v>
      </c>
      <c r="K156" s="36">
        <f t="shared" si="11"/>
        <v>720</v>
      </c>
      <c r="L156" s="28"/>
      <c r="P156" s="17" t="str">
        <f t="shared" si="12"/>
        <v>EMP268</v>
      </c>
      <c r="R156" s="9" t="s">
        <v>395</v>
      </c>
      <c r="S156" s="10" t="s">
        <v>99</v>
      </c>
      <c r="T156" s="10" t="s">
        <v>55</v>
      </c>
      <c r="U156" s="11">
        <v>40291</v>
      </c>
      <c r="V156" s="10" t="s">
        <v>33</v>
      </c>
      <c r="W156" s="10" t="s">
        <v>34</v>
      </c>
      <c r="X156" s="10" t="s">
        <v>41</v>
      </c>
      <c r="Y156" s="10">
        <v>40</v>
      </c>
      <c r="Z156" s="10">
        <v>14</v>
      </c>
      <c r="AA156" s="12">
        <f t="shared" si="10"/>
        <v>560</v>
      </c>
    </row>
    <row r="157" spans="2:27" x14ac:dyDescent="0.2">
      <c r="B157" s="22" t="s">
        <v>393</v>
      </c>
      <c r="C157" s="10" t="s">
        <v>89</v>
      </c>
      <c r="D157" s="10" t="s">
        <v>93</v>
      </c>
      <c r="E157" s="29">
        <v>40291</v>
      </c>
      <c r="F157" s="30" t="s">
        <v>27</v>
      </c>
      <c r="G157" s="10" t="s">
        <v>28</v>
      </c>
      <c r="H157" s="10" t="s">
        <v>35</v>
      </c>
      <c r="I157" s="30">
        <v>36</v>
      </c>
      <c r="J157" s="37">
        <v>23.25</v>
      </c>
      <c r="K157" s="38">
        <f t="shared" si="11"/>
        <v>837</v>
      </c>
      <c r="L157" s="28"/>
      <c r="P157" s="17" t="str">
        <f t="shared" si="12"/>
        <v>EMP269</v>
      </c>
      <c r="R157" s="5" t="s">
        <v>396</v>
      </c>
      <c r="S157" s="6" t="s">
        <v>104</v>
      </c>
      <c r="T157" s="6" t="s">
        <v>58</v>
      </c>
      <c r="U157" s="7">
        <v>40291</v>
      </c>
      <c r="V157" s="6" t="s">
        <v>33</v>
      </c>
      <c r="W157" s="6" t="s">
        <v>34</v>
      </c>
      <c r="X157" s="6" t="s">
        <v>41</v>
      </c>
      <c r="Y157" s="6">
        <v>40</v>
      </c>
      <c r="Z157" s="6">
        <v>14</v>
      </c>
      <c r="AA157" s="8">
        <f t="shared" si="10"/>
        <v>560</v>
      </c>
    </row>
    <row r="158" spans="2:27" x14ac:dyDescent="0.2">
      <c r="B158" s="21" t="s">
        <v>394</v>
      </c>
      <c r="C158" s="6" t="s">
        <v>92</v>
      </c>
      <c r="D158" s="6" t="s">
        <v>100</v>
      </c>
      <c r="E158" s="27">
        <v>40291</v>
      </c>
      <c r="F158" s="28" t="s">
        <v>27</v>
      </c>
      <c r="G158" s="6" t="s">
        <v>28</v>
      </c>
      <c r="H158" s="6" t="s">
        <v>35</v>
      </c>
      <c r="I158" s="28">
        <v>37</v>
      </c>
      <c r="J158" s="35">
        <v>23.25</v>
      </c>
      <c r="K158" s="36">
        <f t="shared" si="11"/>
        <v>860.25</v>
      </c>
      <c r="L158" s="28"/>
      <c r="P158" s="17" t="str">
        <f t="shared" si="12"/>
        <v>EMP270</v>
      </c>
      <c r="R158" s="9" t="s">
        <v>397</v>
      </c>
      <c r="S158" s="10" t="s">
        <v>108</v>
      </c>
      <c r="T158" s="10" t="s">
        <v>61</v>
      </c>
      <c r="U158" s="11">
        <v>40300</v>
      </c>
      <c r="V158" s="10" t="s">
        <v>39</v>
      </c>
      <c r="W158" s="10" t="s">
        <v>40</v>
      </c>
      <c r="X158" s="10" t="s">
        <v>45</v>
      </c>
      <c r="Y158" s="10">
        <v>40</v>
      </c>
      <c r="Z158" s="10">
        <v>15.35</v>
      </c>
      <c r="AA158" s="12">
        <f t="shared" si="10"/>
        <v>614</v>
      </c>
    </row>
    <row r="159" spans="2:27" x14ac:dyDescent="0.2">
      <c r="B159" s="22" t="s">
        <v>395</v>
      </c>
      <c r="C159" s="10" t="s">
        <v>99</v>
      </c>
      <c r="D159" s="10" t="s">
        <v>55</v>
      </c>
      <c r="E159" s="29">
        <v>40291</v>
      </c>
      <c r="F159" s="30" t="s">
        <v>33</v>
      </c>
      <c r="G159" s="10" t="s">
        <v>34</v>
      </c>
      <c r="H159" s="10" t="s">
        <v>41</v>
      </c>
      <c r="I159" s="30">
        <v>40</v>
      </c>
      <c r="J159" s="37">
        <v>14</v>
      </c>
      <c r="K159" s="38">
        <f t="shared" si="11"/>
        <v>560</v>
      </c>
      <c r="L159" s="28"/>
      <c r="P159" s="17" t="str">
        <f t="shared" si="12"/>
        <v>EMP271</v>
      </c>
      <c r="R159" s="5" t="s">
        <v>398</v>
      </c>
      <c r="S159" s="6" t="s">
        <v>111</v>
      </c>
      <c r="T159" s="6" t="s">
        <v>64</v>
      </c>
      <c r="U159" s="7">
        <v>40300</v>
      </c>
      <c r="V159" s="6" t="s">
        <v>39</v>
      </c>
      <c r="W159" s="6" t="s">
        <v>40</v>
      </c>
      <c r="X159" s="6" t="s">
        <v>45</v>
      </c>
      <c r="Y159" s="6">
        <v>40</v>
      </c>
      <c r="Z159" s="6">
        <v>15.35</v>
      </c>
      <c r="AA159" s="8">
        <f t="shared" si="10"/>
        <v>614</v>
      </c>
    </row>
    <row r="160" spans="2:27" x14ac:dyDescent="0.2">
      <c r="B160" s="21" t="s">
        <v>396</v>
      </c>
      <c r="C160" s="6" t="s">
        <v>104</v>
      </c>
      <c r="D160" s="6" t="s">
        <v>58</v>
      </c>
      <c r="E160" s="27">
        <v>40291</v>
      </c>
      <c r="F160" s="28" t="s">
        <v>33</v>
      </c>
      <c r="G160" s="6" t="s">
        <v>34</v>
      </c>
      <c r="H160" s="6" t="s">
        <v>41</v>
      </c>
      <c r="I160" s="28">
        <v>40</v>
      </c>
      <c r="J160" s="35">
        <v>14</v>
      </c>
      <c r="K160" s="36">
        <f t="shared" si="11"/>
        <v>560</v>
      </c>
      <c r="L160" s="28"/>
      <c r="P160" s="17" t="str">
        <f t="shared" si="12"/>
        <v>EMP272</v>
      </c>
      <c r="R160" s="9" t="s">
        <v>399</v>
      </c>
      <c r="S160" s="10" t="s">
        <v>25</v>
      </c>
      <c r="T160" s="10" t="s">
        <v>67</v>
      </c>
      <c r="U160" s="11">
        <v>40300</v>
      </c>
      <c r="V160" s="10" t="s">
        <v>15</v>
      </c>
      <c r="W160" s="10" t="s">
        <v>16</v>
      </c>
      <c r="X160" s="10" t="s">
        <v>49</v>
      </c>
      <c r="Y160" s="10">
        <v>40</v>
      </c>
      <c r="Z160" s="10">
        <v>22</v>
      </c>
      <c r="AA160" s="12">
        <f t="shared" si="10"/>
        <v>880</v>
      </c>
    </row>
    <row r="161" spans="2:27" x14ac:dyDescent="0.2">
      <c r="B161" s="22" t="s">
        <v>397</v>
      </c>
      <c r="C161" s="10" t="s">
        <v>108</v>
      </c>
      <c r="D161" s="10" t="s">
        <v>61</v>
      </c>
      <c r="E161" s="29">
        <v>40300</v>
      </c>
      <c r="F161" s="30" t="s">
        <v>39</v>
      </c>
      <c r="G161" s="10" t="s">
        <v>40</v>
      </c>
      <c r="H161" s="10" t="s">
        <v>45</v>
      </c>
      <c r="I161" s="30">
        <v>40</v>
      </c>
      <c r="J161" s="37">
        <v>15.35</v>
      </c>
      <c r="K161" s="38">
        <f t="shared" si="11"/>
        <v>614</v>
      </c>
      <c r="L161" s="28"/>
      <c r="P161" s="17" t="str">
        <f t="shared" si="12"/>
        <v>EMP273</v>
      </c>
      <c r="R161" s="5" t="s">
        <v>400</v>
      </c>
      <c r="S161" s="6" t="s">
        <v>117</v>
      </c>
      <c r="T161" s="6" t="s">
        <v>70</v>
      </c>
      <c r="U161" s="7">
        <v>40300</v>
      </c>
      <c r="V161" s="6" t="s">
        <v>21</v>
      </c>
      <c r="W161" s="6" t="s">
        <v>22</v>
      </c>
      <c r="X161" s="6" t="s">
        <v>17</v>
      </c>
      <c r="Y161" s="6">
        <v>40</v>
      </c>
      <c r="Z161" s="6">
        <v>21.8</v>
      </c>
      <c r="AA161" s="8">
        <f t="shared" si="10"/>
        <v>872</v>
      </c>
    </row>
    <row r="162" spans="2:27" x14ac:dyDescent="0.2">
      <c r="B162" s="21" t="s">
        <v>398</v>
      </c>
      <c r="C162" s="6" t="s">
        <v>111</v>
      </c>
      <c r="D162" s="6" t="s">
        <v>64</v>
      </c>
      <c r="E162" s="27">
        <v>40300</v>
      </c>
      <c r="F162" s="28" t="s">
        <v>39</v>
      </c>
      <c r="G162" s="6" t="s">
        <v>40</v>
      </c>
      <c r="H162" s="6" t="s">
        <v>45</v>
      </c>
      <c r="I162" s="28">
        <v>40</v>
      </c>
      <c r="J162" s="35">
        <v>15.35</v>
      </c>
      <c r="K162" s="36">
        <f t="shared" si="11"/>
        <v>614</v>
      </c>
      <c r="L162" s="28"/>
      <c r="P162" s="17" t="str">
        <f t="shared" si="12"/>
        <v>EMP274</v>
      </c>
      <c r="R162" s="9" t="s">
        <v>401</v>
      </c>
      <c r="S162" s="10" t="s">
        <v>120</v>
      </c>
      <c r="T162" s="10" t="s">
        <v>73</v>
      </c>
      <c r="U162" s="11">
        <v>40300</v>
      </c>
      <c r="V162" s="10" t="s">
        <v>27</v>
      </c>
      <c r="W162" s="10" t="s">
        <v>28</v>
      </c>
      <c r="X162" s="10" t="s">
        <v>23</v>
      </c>
      <c r="Y162" s="10">
        <v>40</v>
      </c>
      <c r="Z162" s="10">
        <v>24</v>
      </c>
      <c r="AA162" s="12">
        <f t="shared" si="10"/>
        <v>960</v>
      </c>
    </row>
    <row r="163" spans="2:27" x14ac:dyDescent="0.2">
      <c r="B163" s="22" t="s">
        <v>399</v>
      </c>
      <c r="C163" s="10" t="s">
        <v>25</v>
      </c>
      <c r="D163" s="10" t="s">
        <v>67</v>
      </c>
      <c r="E163" s="29">
        <v>40300</v>
      </c>
      <c r="F163" s="30" t="s">
        <v>15</v>
      </c>
      <c r="G163" s="10" t="s">
        <v>16</v>
      </c>
      <c r="H163" s="10" t="s">
        <v>49</v>
      </c>
      <c r="I163" s="30">
        <v>40</v>
      </c>
      <c r="J163" s="37">
        <v>22</v>
      </c>
      <c r="K163" s="38">
        <f t="shared" si="11"/>
        <v>880</v>
      </c>
      <c r="L163" s="28"/>
      <c r="P163" s="17" t="str">
        <f t="shared" si="12"/>
        <v>EMP275</v>
      </c>
      <c r="R163" s="5" t="s">
        <v>402</v>
      </c>
      <c r="S163" s="6" t="s">
        <v>123</v>
      </c>
      <c r="T163" s="6" t="s">
        <v>76</v>
      </c>
      <c r="U163" s="7">
        <v>40300</v>
      </c>
      <c r="V163" s="6" t="s">
        <v>33</v>
      </c>
      <c r="W163" s="6" t="s">
        <v>34</v>
      </c>
      <c r="X163" s="6" t="s">
        <v>29</v>
      </c>
      <c r="Y163" s="6">
        <v>40</v>
      </c>
      <c r="Z163" s="6">
        <v>23.35</v>
      </c>
      <c r="AA163" s="8">
        <f t="shared" si="10"/>
        <v>934</v>
      </c>
    </row>
    <row r="164" spans="2:27" x14ac:dyDescent="0.2">
      <c r="B164" s="21" t="s">
        <v>400</v>
      </c>
      <c r="C164" s="6" t="s">
        <v>117</v>
      </c>
      <c r="D164" s="6" t="s">
        <v>70</v>
      </c>
      <c r="E164" s="27">
        <v>40300</v>
      </c>
      <c r="F164" s="28" t="s">
        <v>21</v>
      </c>
      <c r="G164" s="6" t="s">
        <v>22</v>
      </c>
      <c r="H164" s="6" t="s">
        <v>17</v>
      </c>
      <c r="I164" s="28">
        <v>40</v>
      </c>
      <c r="J164" s="35">
        <v>21.8</v>
      </c>
      <c r="K164" s="36">
        <f t="shared" si="11"/>
        <v>872</v>
      </c>
      <c r="L164" s="28"/>
      <c r="P164" s="17" t="str">
        <f t="shared" si="12"/>
        <v>EMP276</v>
      </c>
      <c r="R164" s="9" t="s">
        <v>403</v>
      </c>
      <c r="S164" s="10" t="s">
        <v>126</v>
      </c>
      <c r="T164" s="10" t="s">
        <v>79</v>
      </c>
      <c r="U164" s="11">
        <v>40309</v>
      </c>
      <c r="V164" s="10" t="s">
        <v>39</v>
      </c>
      <c r="W164" s="10" t="s">
        <v>40</v>
      </c>
      <c r="X164" s="10" t="s">
        <v>35</v>
      </c>
      <c r="Y164" s="10">
        <v>40</v>
      </c>
      <c r="Z164" s="10">
        <v>17</v>
      </c>
      <c r="AA164" s="12">
        <f t="shared" si="10"/>
        <v>680</v>
      </c>
    </row>
    <row r="165" spans="2:27" x14ac:dyDescent="0.2">
      <c r="B165" s="22" t="s">
        <v>401</v>
      </c>
      <c r="C165" s="10" t="s">
        <v>120</v>
      </c>
      <c r="D165" s="10" t="s">
        <v>73</v>
      </c>
      <c r="E165" s="29">
        <v>40300</v>
      </c>
      <c r="F165" s="30" t="s">
        <v>27</v>
      </c>
      <c r="G165" s="10" t="s">
        <v>28</v>
      </c>
      <c r="H165" s="10" t="s">
        <v>23</v>
      </c>
      <c r="I165" s="30">
        <v>40</v>
      </c>
      <c r="J165" s="37">
        <v>24</v>
      </c>
      <c r="K165" s="38">
        <f t="shared" si="11"/>
        <v>960</v>
      </c>
      <c r="L165" s="28"/>
      <c r="P165" s="17" t="str">
        <f t="shared" si="12"/>
        <v>EMP277</v>
      </c>
      <c r="R165" s="5" t="s">
        <v>404</v>
      </c>
      <c r="S165" s="6" t="s">
        <v>131</v>
      </c>
      <c r="T165" s="6" t="s">
        <v>82</v>
      </c>
      <c r="U165" s="7">
        <v>40309</v>
      </c>
      <c r="V165" s="6" t="s">
        <v>15</v>
      </c>
      <c r="W165" s="6" t="s">
        <v>16</v>
      </c>
      <c r="X165" s="6" t="s">
        <v>41</v>
      </c>
      <c r="Y165" s="6">
        <v>40</v>
      </c>
      <c r="Z165" s="6">
        <v>18.350000000000001</v>
      </c>
      <c r="AA165" s="8">
        <f t="shared" si="10"/>
        <v>734</v>
      </c>
    </row>
    <row r="166" spans="2:27" x14ac:dyDescent="0.2">
      <c r="B166" s="21" t="s">
        <v>402</v>
      </c>
      <c r="C166" s="6" t="s">
        <v>123</v>
      </c>
      <c r="D166" s="6" t="s">
        <v>76</v>
      </c>
      <c r="E166" s="27">
        <v>40300</v>
      </c>
      <c r="F166" s="28" t="s">
        <v>33</v>
      </c>
      <c r="G166" s="6" t="s">
        <v>34</v>
      </c>
      <c r="H166" s="6" t="s">
        <v>29</v>
      </c>
      <c r="I166" s="28">
        <v>40</v>
      </c>
      <c r="J166" s="35">
        <v>23.35</v>
      </c>
      <c r="K166" s="36">
        <f t="shared" ref="K166:K197" si="13">I166*J166</f>
        <v>934</v>
      </c>
      <c r="L166" s="28"/>
      <c r="P166" s="17" t="str">
        <f t="shared" si="12"/>
        <v>EMP278</v>
      </c>
      <c r="R166" s="9" t="s">
        <v>405</v>
      </c>
      <c r="S166" s="10" t="s">
        <v>138</v>
      </c>
      <c r="T166" s="10" t="s">
        <v>85</v>
      </c>
      <c r="U166" s="11">
        <v>40309</v>
      </c>
      <c r="V166" s="10" t="s">
        <v>21</v>
      </c>
      <c r="W166" s="10" t="s">
        <v>22</v>
      </c>
      <c r="X166" s="10" t="s">
        <v>45</v>
      </c>
      <c r="Y166" s="10">
        <v>40</v>
      </c>
      <c r="Z166" s="10">
        <v>23</v>
      </c>
      <c r="AA166" s="12">
        <f t="shared" si="10"/>
        <v>920</v>
      </c>
    </row>
    <row r="167" spans="2:27" x14ac:dyDescent="0.2">
      <c r="B167" s="22" t="s">
        <v>403</v>
      </c>
      <c r="C167" s="10" t="s">
        <v>126</v>
      </c>
      <c r="D167" s="10" t="s">
        <v>79</v>
      </c>
      <c r="E167" s="29">
        <v>40309</v>
      </c>
      <c r="F167" s="30" t="s">
        <v>39</v>
      </c>
      <c r="G167" s="10" t="s">
        <v>40</v>
      </c>
      <c r="H167" s="10" t="s">
        <v>35</v>
      </c>
      <c r="I167" s="30">
        <v>40</v>
      </c>
      <c r="J167" s="37">
        <v>17</v>
      </c>
      <c r="K167" s="38">
        <f t="shared" si="13"/>
        <v>680</v>
      </c>
      <c r="L167" s="28"/>
      <c r="P167" s="17" t="str">
        <f t="shared" si="12"/>
        <v>EMP279</v>
      </c>
      <c r="R167" s="5" t="s">
        <v>406</v>
      </c>
      <c r="S167" s="6" t="s">
        <v>63</v>
      </c>
      <c r="T167" s="6" t="s">
        <v>90</v>
      </c>
      <c r="U167" s="7">
        <v>40309</v>
      </c>
      <c r="V167" s="6" t="s">
        <v>27</v>
      </c>
      <c r="W167" s="6" t="s">
        <v>28</v>
      </c>
      <c r="X167" s="6" t="s">
        <v>49</v>
      </c>
      <c r="Y167" s="6">
        <v>40</v>
      </c>
      <c r="Z167" s="6">
        <v>14.25</v>
      </c>
      <c r="AA167" s="8">
        <f t="shared" si="10"/>
        <v>570</v>
      </c>
    </row>
    <row r="168" spans="2:27" x14ac:dyDescent="0.2">
      <c r="B168" s="21" t="s">
        <v>404</v>
      </c>
      <c r="C168" s="6" t="s">
        <v>131</v>
      </c>
      <c r="D168" s="6" t="s">
        <v>82</v>
      </c>
      <c r="E168" s="27">
        <v>40309</v>
      </c>
      <c r="F168" s="28" t="s">
        <v>15</v>
      </c>
      <c r="G168" s="6" t="s">
        <v>16</v>
      </c>
      <c r="H168" s="6" t="s">
        <v>41</v>
      </c>
      <c r="I168" s="28">
        <v>40</v>
      </c>
      <c r="J168" s="35">
        <v>18.350000000000001</v>
      </c>
      <c r="K168" s="36">
        <f t="shared" si="13"/>
        <v>734</v>
      </c>
      <c r="L168" s="28"/>
      <c r="P168" s="17" t="str">
        <f t="shared" si="12"/>
        <v>EMP280</v>
      </c>
      <c r="R168" s="9" t="s">
        <v>407</v>
      </c>
      <c r="S168" s="10" t="s">
        <v>143</v>
      </c>
      <c r="T168" s="10" t="s">
        <v>26</v>
      </c>
      <c r="U168" s="11">
        <v>40309</v>
      </c>
      <c r="V168" s="10" t="s">
        <v>33</v>
      </c>
      <c r="W168" s="10" t="s">
        <v>34</v>
      </c>
      <c r="X168" s="10" t="s">
        <v>17</v>
      </c>
      <c r="Y168" s="10">
        <v>40</v>
      </c>
      <c r="Z168" s="10">
        <v>15.5</v>
      </c>
      <c r="AA168" s="12">
        <f t="shared" si="10"/>
        <v>620</v>
      </c>
    </row>
    <row r="169" spans="2:27" x14ac:dyDescent="0.2">
      <c r="B169" s="22" t="s">
        <v>405</v>
      </c>
      <c r="C169" s="10" t="s">
        <v>138</v>
      </c>
      <c r="D169" s="10" t="s">
        <v>85</v>
      </c>
      <c r="E169" s="29">
        <v>40309</v>
      </c>
      <c r="F169" s="30" t="s">
        <v>21</v>
      </c>
      <c r="G169" s="10" t="s">
        <v>22</v>
      </c>
      <c r="H169" s="10" t="s">
        <v>45</v>
      </c>
      <c r="I169" s="30">
        <v>40</v>
      </c>
      <c r="J169" s="37">
        <v>23</v>
      </c>
      <c r="K169" s="38">
        <f t="shared" si="13"/>
        <v>920</v>
      </c>
      <c r="L169" s="28"/>
      <c r="P169" s="17" t="str">
        <f t="shared" si="12"/>
        <v>EMP281</v>
      </c>
      <c r="R169" s="5" t="s">
        <v>408</v>
      </c>
      <c r="S169" s="6" t="s">
        <v>148</v>
      </c>
      <c r="T169" s="6" t="s">
        <v>32</v>
      </c>
      <c r="U169" s="7">
        <v>40309</v>
      </c>
      <c r="V169" s="6" t="s">
        <v>39</v>
      </c>
      <c r="W169" s="6" t="s">
        <v>40</v>
      </c>
      <c r="X169" s="6" t="s">
        <v>23</v>
      </c>
      <c r="Y169" s="6">
        <v>40</v>
      </c>
      <c r="Z169" s="6">
        <v>22</v>
      </c>
      <c r="AA169" s="8">
        <f t="shared" si="10"/>
        <v>880</v>
      </c>
    </row>
    <row r="170" spans="2:27" x14ac:dyDescent="0.2">
      <c r="B170" s="21" t="s">
        <v>406</v>
      </c>
      <c r="C170" s="6" t="s">
        <v>63</v>
      </c>
      <c r="D170" s="6" t="s">
        <v>90</v>
      </c>
      <c r="E170" s="27">
        <v>40309</v>
      </c>
      <c r="F170" s="28" t="s">
        <v>27</v>
      </c>
      <c r="G170" s="6" t="s">
        <v>28</v>
      </c>
      <c r="H170" s="6" t="s">
        <v>49</v>
      </c>
      <c r="I170" s="28">
        <v>40</v>
      </c>
      <c r="J170" s="35">
        <v>14.25</v>
      </c>
      <c r="K170" s="36">
        <f t="shared" si="13"/>
        <v>570</v>
      </c>
      <c r="L170" s="28"/>
      <c r="P170" s="17" t="str">
        <f t="shared" si="12"/>
        <v>EMP282</v>
      </c>
      <c r="R170" s="9" t="s">
        <v>409</v>
      </c>
      <c r="S170" s="10" t="s">
        <v>151</v>
      </c>
      <c r="T170" s="10" t="s">
        <v>105</v>
      </c>
      <c r="U170" s="11">
        <v>40327</v>
      </c>
      <c r="V170" s="10" t="s">
        <v>15</v>
      </c>
      <c r="W170" s="10" t="s">
        <v>16</v>
      </c>
      <c r="X170" s="10" t="s">
        <v>29</v>
      </c>
      <c r="Y170" s="10">
        <v>32</v>
      </c>
      <c r="Z170" s="10">
        <v>21.25</v>
      </c>
      <c r="AA170" s="12">
        <f t="shared" si="10"/>
        <v>680</v>
      </c>
    </row>
    <row r="171" spans="2:27" x14ac:dyDescent="0.2">
      <c r="B171" s="22" t="s">
        <v>407</v>
      </c>
      <c r="C171" s="10" t="s">
        <v>143</v>
      </c>
      <c r="D171" s="10" t="s">
        <v>26</v>
      </c>
      <c r="E171" s="29">
        <v>40309</v>
      </c>
      <c r="F171" s="30" t="s">
        <v>33</v>
      </c>
      <c r="G171" s="10" t="s">
        <v>34</v>
      </c>
      <c r="H171" s="10" t="s">
        <v>17</v>
      </c>
      <c r="I171" s="30">
        <v>40</v>
      </c>
      <c r="J171" s="37">
        <v>15.5</v>
      </c>
      <c r="K171" s="38">
        <f t="shared" si="13"/>
        <v>620</v>
      </c>
      <c r="L171" s="28"/>
      <c r="P171" s="17" t="str">
        <f t="shared" si="12"/>
        <v>EMP283</v>
      </c>
      <c r="R171" s="5" t="s">
        <v>410</v>
      </c>
      <c r="S171" s="6" t="s">
        <v>192</v>
      </c>
      <c r="T171" s="6" t="s">
        <v>109</v>
      </c>
      <c r="U171" s="7">
        <v>40327</v>
      </c>
      <c r="V171" s="6" t="s">
        <v>21</v>
      </c>
      <c r="W171" s="6" t="s">
        <v>22</v>
      </c>
      <c r="X171" s="6" t="s">
        <v>35</v>
      </c>
      <c r="Y171" s="6">
        <v>40</v>
      </c>
      <c r="Z171" s="6">
        <v>24</v>
      </c>
      <c r="AA171" s="8">
        <f t="shared" si="10"/>
        <v>960</v>
      </c>
    </row>
    <row r="172" spans="2:27" x14ac:dyDescent="0.2">
      <c r="B172" s="21" t="s">
        <v>408</v>
      </c>
      <c r="C172" s="6" t="s">
        <v>148</v>
      </c>
      <c r="D172" s="6" t="s">
        <v>32</v>
      </c>
      <c r="E172" s="27">
        <v>40309</v>
      </c>
      <c r="F172" s="28" t="s">
        <v>39</v>
      </c>
      <c r="G172" s="6" t="s">
        <v>40</v>
      </c>
      <c r="H172" s="6" t="s">
        <v>23</v>
      </c>
      <c r="I172" s="28">
        <v>40</v>
      </c>
      <c r="J172" s="35">
        <v>22</v>
      </c>
      <c r="K172" s="36">
        <f t="shared" si="13"/>
        <v>880</v>
      </c>
      <c r="L172" s="28"/>
      <c r="P172" s="17" t="str">
        <f t="shared" si="12"/>
        <v>EMP284</v>
      </c>
      <c r="R172" s="9" t="s">
        <v>411</v>
      </c>
      <c r="S172" s="10" t="s">
        <v>158</v>
      </c>
      <c r="T172" s="10" t="s">
        <v>112</v>
      </c>
      <c r="U172" s="11">
        <v>40345</v>
      </c>
      <c r="V172" s="10" t="s">
        <v>27</v>
      </c>
      <c r="W172" s="10" t="s">
        <v>28</v>
      </c>
      <c r="X172" s="10" t="s">
        <v>41</v>
      </c>
      <c r="Y172" s="10">
        <v>42</v>
      </c>
      <c r="Z172" s="10">
        <v>23.45</v>
      </c>
      <c r="AA172" s="12">
        <f t="shared" si="10"/>
        <v>984.9</v>
      </c>
    </row>
    <row r="173" spans="2:27" x14ac:dyDescent="0.2">
      <c r="B173" s="22" t="s">
        <v>409</v>
      </c>
      <c r="C173" s="10" t="s">
        <v>151</v>
      </c>
      <c r="D173" s="10" t="s">
        <v>105</v>
      </c>
      <c r="E173" s="29">
        <v>40327</v>
      </c>
      <c r="F173" s="30" t="s">
        <v>15</v>
      </c>
      <c r="G173" s="10" t="s">
        <v>16</v>
      </c>
      <c r="H173" s="10" t="s">
        <v>29</v>
      </c>
      <c r="I173" s="30">
        <v>32</v>
      </c>
      <c r="J173" s="37">
        <v>21.25</v>
      </c>
      <c r="K173" s="38">
        <f t="shared" si="13"/>
        <v>680</v>
      </c>
      <c r="L173" s="28"/>
      <c r="P173" s="17" t="str">
        <f t="shared" si="12"/>
        <v>EMP285</v>
      </c>
      <c r="R173" s="5" t="s">
        <v>412</v>
      </c>
      <c r="S173" s="6" t="s">
        <v>166</v>
      </c>
      <c r="T173" s="6" t="s">
        <v>115</v>
      </c>
      <c r="U173" s="7">
        <v>40345</v>
      </c>
      <c r="V173" s="6" t="s">
        <v>33</v>
      </c>
      <c r="W173" s="6" t="s">
        <v>34</v>
      </c>
      <c r="X173" s="6" t="s">
        <v>45</v>
      </c>
      <c r="Y173" s="6">
        <v>36</v>
      </c>
      <c r="Z173" s="6">
        <v>17.25</v>
      </c>
      <c r="AA173" s="8">
        <f t="shared" si="10"/>
        <v>621</v>
      </c>
    </row>
    <row r="174" spans="2:27" x14ac:dyDescent="0.2">
      <c r="B174" s="21" t="s">
        <v>410</v>
      </c>
      <c r="C174" s="6" t="s">
        <v>192</v>
      </c>
      <c r="D174" s="6" t="s">
        <v>109</v>
      </c>
      <c r="E174" s="27">
        <v>40327</v>
      </c>
      <c r="F174" s="28" t="s">
        <v>21</v>
      </c>
      <c r="G174" s="6" t="s">
        <v>22</v>
      </c>
      <c r="H174" s="6" t="s">
        <v>35</v>
      </c>
      <c r="I174" s="28">
        <v>40</v>
      </c>
      <c r="J174" s="35">
        <v>24</v>
      </c>
      <c r="K174" s="36">
        <f t="shared" si="13"/>
        <v>960</v>
      </c>
      <c r="L174" s="28"/>
      <c r="P174" s="17" t="str">
        <f t="shared" si="12"/>
        <v>EMP286</v>
      </c>
      <c r="R174" s="9" t="s">
        <v>413</v>
      </c>
      <c r="S174" s="10" t="s">
        <v>169</v>
      </c>
      <c r="T174" s="10" t="s">
        <v>118</v>
      </c>
      <c r="U174" s="11">
        <v>40363</v>
      </c>
      <c r="V174" s="10" t="s">
        <v>39</v>
      </c>
      <c r="W174" s="10" t="s">
        <v>40</v>
      </c>
      <c r="X174" s="10" t="s">
        <v>49</v>
      </c>
      <c r="Y174" s="10">
        <v>40</v>
      </c>
      <c r="Z174" s="10">
        <v>18</v>
      </c>
      <c r="AA174" s="12">
        <f t="shared" si="10"/>
        <v>720</v>
      </c>
    </row>
    <row r="175" spans="2:27" x14ac:dyDescent="0.2">
      <c r="B175" s="22" t="s">
        <v>411</v>
      </c>
      <c r="C175" s="10" t="s">
        <v>158</v>
      </c>
      <c r="D175" s="10" t="s">
        <v>112</v>
      </c>
      <c r="E175" s="29">
        <v>40345</v>
      </c>
      <c r="F175" s="30" t="s">
        <v>27</v>
      </c>
      <c r="G175" s="10" t="s">
        <v>28</v>
      </c>
      <c r="H175" s="10" t="s">
        <v>41</v>
      </c>
      <c r="I175" s="30">
        <v>42</v>
      </c>
      <c r="J175" s="37">
        <v>23.45</v>
      </c>
      <c r="K175" s="38">
        <f t="shared" si="13"/>
        <v>984.9</v>
      </c>
      <c r="L175" s="28"/>
      <c r="P175" s="17" t="str">
        <f t="shared" si="12"/>
        <v>EMP287</v>
      </c>
      <c r="R175" s="5" t="s">
        <v>414</v>
      </c>
      <c r="S175" s="6" t="s">
        <v>172</v>
      </c>
      <c r="T175" s="6" t="s">
        <v>121</v>
      </c>
      <c r="U175" s="7">
        <v>40363</v>
      </c>
      <c r="V175" s="6" t="s">
        <v>15</v>
      </c>
      <c r="W175" s="6" t="s">
        <v>16</v>
      </c>
      <c r="X175" s="6" t="s">
        <v>17</v>
      </c>
      <c r="Y175" s="6">
        <v>32</v>
      </c>
      <c r="Z175" s="6">
        <v>23</v>
      </c>
      <c r="AA175" s="8">
        <f t="shared" si="10"/>
        <v>736</v>
      </c>
    </row>
    <row r="176" spans="2:27" x14ac:dyDescent="0.2">
      <c r="B176" s="21" t="s">
        <v>412</v>
      </c>
      <c r="C176" s="6" t="s">
        <v>166</v>
      </c>
      <c r="D176" s="6" t="s">
        <v>115</v>
      </c>
      <c r="E176" s="27">
        <v>40345</v>
      </c>
      <c r="F176" s="28" t="s">
        <v>33</v>
      </c>
      <c r="G176" s="6" t="s">
        <v>34</v>
      </c>
      <c r="H176" s="6" t="s">
        <v>45</v>
      </c>
      <c r="I176" s="28">
        <v>36</v>
      </c>
      <c r="J176" s="35">
        <v>17.25</v>
      </c>
      <c r="K176" s="36">
        <f t="shared" si="13"/>
        <v>621</v>
      </c>
      <c r="L176" s="28"/>
      <c r="P176" s="17" t="str">
        <f t="shared" si="12"/>
        <v>EMP288</v>
      </c>
      <c r="R176" s="9" t="s">
        <v>415</v>
      </c>
      <c r="S176" s="10" t="s">
        <v>175</v>
      </c>
      <c r="T176" s="10" t="s">
        <v>124</v>
      </c>
      <c r="U176" s="11">
        <v>40381</v>
      </c>
      <c r="V176" s="10" t="s">
        <v>27</v>
      </c>
      <c r="W176" s="10" t="s">
        <v>28</v>
      </c>
      <c r="X176" s="10" t="s">
        <v>35</v>
      </c>
      <c r="Y176" s="10">
        <v>40</v>
      </c>
      <c r="Z176" s="10">
        <v>14</v>
      </c>
      <c r="AA176" s="12">
        <f t="shared" si="10"/>
        <v>560</v>
      </c>
    </row>
    <row r="177" spans="2:27" x14ac:dyDescent="0.2">
      <c r="B177" s="22" t="s">
        <v>413</v>
      </c>
      <c r="C177" s="10" t="s">
        <v>169</v>
      </c>
      <c r="D177" s="10" t="s">
        <v>118</v>
      </c>
      <c r="E177" s="29">
        <v>40363</v>
      </c>
      <c r="F177" s="30" t="s">
        <v>39</v>
      </c>
      <c r="G177" s="10" t="s">
        <v>40</v>
      </c>
      <c r="H177" s="10" t="s">
        <v>49</v>
      </c>
      <c r="I177" s="30">
        <v>40</v>
      </c>
      <c r="J177" s="37">
        <v>18</v>
      </c>
      <c r="K177" s="38">
        <f t="shared" si="13"/>
        <v>720</v>
      </c>
      <c r="L177" s="28"/>
      <c r="P177" s="17" t="str">
        <f t="shared" si="12"/>
        <v>EMP289</v>
      </c>
      <c r="R177" s="5" t="s">
        <v>416</v>
      </c>
      <c r="S177" s="6" t="s">
        <v>178</v>
      </c>
      <c r="T177" s="6" t="s">
        <v>127</v>
      </c>
      <c r="U177" s="7">
        <v>40381</v>
      </c>
      <c r="V177" s="6" t="s">
        <v>33</v>
      </c>
      <c r="W177" s="6" t="s">
        <v>34</v>
      </c>
      <c r="X177" s="6" t="s">
        <v>41</v>
      </c>
      <c r="Y177" s="6">
        <v>40</v>
      </c>
      <c r="Z177" s="6">
        <v>15</v>
      </c>
      <c r="AA177" s="8">
        <f t="shared" si="10"/>
        <v>600</v>
      </c>
    </row>
    <row r="178" spans="2:27" x14ac:dyDescent="0.2">
      <c r="B178" s="21" t="s">
        <v>414</v>
      </c>
      <c r="C178" s="6" t="s">
        <v>172</v>
      </c>
      <c r="D178" s="6" t="s">
        <v>121</v>
      </c>
      <c r="E178" s="27">
        <v>40363</v>
      </c>
      <c r="F178" s="28" t="s">
        <v>15</v>
      </c>
      <c r="G178" s="6" t="s">
        <v>16</v>
      </c>
      <c r="H178" s="6" t="s">
        <v>17</v>
      </c>
      <c r="I178" s="28">
        <v>32</v>
      </c>
      <c r="J178" s="35">
        <v>23</v>
      </c>
      <c r="K178" s="36">
        <f t="shared" si="13"/>
        <v>736</v>
      </c>
      <c r="L178" s="28"/>
      <c r="P178" s="17" t="str">
        <f t="shared" si="12"/>
        <v>EMP290</v>
      </c>
      <c r="R178" s="9" t="s">
        <v>417</v>
      </c>
      <c r="S178" s="10" t="s">
        <v>181</v>
      </c>
      <c r="T178" s="10" t="s">
        <v>132</v>
      </c>
      <c r="U178" s="11">
        <v>40381</v>
      </c>
      <c r="V178" s="10" t="s">
        <v>39</v>
      </c>
      <c r="W178" s="10" t="s">
        <v>40</v>
      </c>
      <c r="X178" s="10" t="s">
        <v>45</v>
      </c>
      <c r="Y178" s="10">
        <v>40</v>
      </c>
      <c r="Z178" s="10">
        <v>22.25</v>
      </c>
      <c r="AA178" s="12">
        <f t="shared" si="10"/>
        <v>890</v>
      </c>
    </row>
    <row r="179" spans="2:27" x14ac:dyDescent="0.2">
      <c r="B179" s="22" t="s">
        <v>415</v>
      </c>
      <c r="C179" s="10" t="s">
        <v>175</v>
      </c>
      <c r="D179" s="10" t="s">
        <v>124</v>
      </c>
      <c r="E179" s="29">
        <v>40381</v>
      </c>
      <c r="F179" s="30" t="s">
        <v>27</v>
      </c>
      <c r="G179" s="10" t="s">
        <v>28</v>
      </c>
      <c r="H179" s="10" t="s">
        <v>35</v>
      </c>
      <c r="I179" s="30">
        <v>40</v>
      </c>
      <c r="J179" s="37">
        <v>14</v>
      </c>
      <c r="K179" s="38">
        <f t="shared" si="13"/>
        <v>560</v>
      </c>
      <c r="L179" s="28"/>
      <c r="P179" s="17" t="str">
        <f t="shared" si="12"/>
        <v>EMP291</v>
      </c>
      <c r="R179" s="5" t="s">
        <v>418</v>
      </c>
      <c r="S179" s="6" t="s">
        <v>184</v>
      </c>
      <c r="T179" s="6" t="s">
        <v>139</v>
      </c>
      <c r="U179" s="7">
        <v>40381</v>
      </c>
      <c r="V179" s="6" t="s">
        <v>15</v>
      </c>
      <c r="W179" s="6" t="s">
        <v>16</v>
      </c>
      <c r="X179" s="6" t="s">
        <v>49</v>
      </c>
      <c r="Y179" s="6">
        <v>36</v>
      </c>
      <c r="Z179" s="6">
        <v>21</v>
      </c>
      <c r="AA179" s="8">
        <f t="shared" si="10"/>
        <v>756</v>
      </c>
    </row>
    <row r="180" spans="2:27" x14ac:dyDescent="0.2">
      <c r="B180" s="21" t="s">
        <v>416</v>
      </c>
      <c r="C180" s="6" t="s">
        <v>178</v>
      </c>
      <c r="D180" s="6" t="s">
        <v>127</v>
      </c>
      <c r="E180" s="27">
        <v>40381</v>
      </c>
      <c r="F180" s="28" t="s">
        <v>33</v>
      </c>
      <c r="G180" s="6" t="s">
        <v>34</v>
      </c>
      <c r="H180" s="6" t="s">
        <v>41</v>
      </c>
      <c r="I180" s="28">
        <v>40</v>
      </c>
      <c r="J180" s="35">
        <v>15</v>
      </c>
      <c r="K180" s="36">
        <f t="shared" si="13"/>
        <v>600</v>
      </c>
      <c r="L180" s="28"/>
      <c r="P180" s="17" t="str">
        <f t="shared" si="12"/>
        <v>EMP292</v>
      </c>
      <c r="R180" s="9" t="s">
        <v>419</v>
      </c>
      <c r="S180" s="10" t="s">
        <v>189</v>
      </c>
      <c r="T180" s="10" t="s">
        <v>141</v>
      </c>
      <c r="U180" s="11">
        <v>40381</v>
      </c>
      <c r="V180" s="10" t="s">
        <v>21</v>
      </c>
      <c r="W180" s="10" t="s">
        <v>22</v>
      </c>
      <c r="X180" s="10" t="s">
        <v>17</v>
      </c>
      <c r="Y180" s="10">
        <v>40</v>
      </c>
      <c r="Z180" s="10">
        <v>24.75</v>
      </c>
      <c r="AA180" s="12">
        <f t="shared" si="10"/>
        <v>990</v>
      </c>
    </row>
    <row r="181" spans="2:27" x14ac:dyDescent="0.2">
      <c r="B181" s="22" t="s">
        <v>417</v>
      </c>
      <c r="C181" s="10" t="s">
        <v>181</v>
      </c>
      <c r="D181" s="10" t="s">
        <v>132</v>
      </c>
      <c r="E181" s="29">
        <v>40381</v>
      </c>
      <c r="F181" s="30" t="s">
        <v>39</v>
      </c>
      <c r="G181" s="10" t="s">
        <v>40</v>
      </c>
      <c r="H181" s="10" t="s">
        <v>45</v>
      </c>
      <c r="I181" s="30">
        <v>40</v>
      </c>
      <c r="J181" s="37">
        <v>22.25</v>
      </c>
      <c r="K181" s="38">
        <f t="shared" si="13"/>
        <v>890</v>
      </c>
      <c r="L181" s="28"/>
      <c r="P181" s="17" t="str">
        <f t="shared" si="12"/>
        <v>EMP293</v>
      </c>
      <c r="R181" s="5" t="s">
        <v>420</v>
      </c>
      <c r="S181" s="6" t="s">
        <v>195</v>
      </c>
      <c r="T181" s="6" t="s">
        <v>144</v>
      </c>
      <c r="U181" s="7">
        <v>40399</v>
      </c>
      <c r="V181" s="6" t="s">
        <v>27</v>
      </c>
      <c r="W181" s="6" t="s">
        <v>28</v>
      </c>
      <c r="X181" s="6" t="s">
        <v>23</v>
      </c>
      <c r="Y181" s="6">
        <v>45</v>
      </c>
      <c r="Z181" s="6">
        <v>23</v>
      </c>
      <c r="AA181" s="8">
        <f t="shared" si="10"/>
        <v>1035</v>
      </c>
    </row>
    <row r="182" spans="2:27" x14ac:dyDescent="0.2">
      <c r="B182" s="21" t="s">
        <v>418</v>
      </c>
      <c r="C182" s="6" t="s">
        <v>184</v>
      </c>
      <c r="D182" s="6" t="s">
        <v>139</v>
      </c>
      <c r="E182" s="27">
        <v>40381</v>
      </c>
      <c r="F182" s="28" t="s">
        <v>15</v>
      </c>
      <c r="G182" s="6" t="s">
        <v>16</v>
      </c>
      <c r="H182" s="6" t="s">
        <v>49</v>
      </c>
      <c r="I182" s="28">
        <v>36</v>
      </c>
      <c r="J182" s="35">
        <v>21</v>
      </c>
      <c r="K182" s="36">
        <f t="shared" si="13"/>
        <v>756</v>
      </c>
      <c r="L182" s="28"/>
      <c r="P182" s="17" t="str">
        <f t="shared" si="12"/>
        <v>EMP294</v>
      </c>
      <c r="R182" s="9" t="s">
        <v>421</v>
      </c>
      <c r="S182" s="10" t="s">
        <v>197</v>
      </c>
      <c r="T182" s="10" t="s">
        <v>38</v>
      </c>
      <c r="U182" s="11">
        <v>40399</v>
      </c>
      <c r="V182" s="10" t="s">
        <v>33</v>
      </c>
      <c r="W182" s="10" t="s">
        <v>34</v>
      </c>
      <c r="X182" s="10" t="s">
        <v>29</v>
      </c>
      <c r="Y182" s="10">
        <v>40</v>
      </c>
      <c r="Z182" s="10">
        <v>17</v>
      </c>
      <c r="AA182" s="12">
        <f t="shared" si="10"/>
        <v>680</v>
      </c>
    </row>
    <row r="183" spans="2:27" x14ac:dyDescent="0.2">
      <c r="B183" s="22" t="s">
        <v>419</v>
      </c>
      <c r="C183" s="10" t="s">
        <v>189</v>
      </c>
      <c r="D183" s="10" t="s">
        <v>141</v>
      </c>
      <c r="E183" s="29">
        <v>40381</v>
      </c>
      <c r="F183" s="30" t="s">
        <v>21</v>
      </c>
      <c r="G183" s="10" t="s">
        <v>22</v>
      </c>
      <c r="H183" s="10" t="s">
        <v>17</v>
      </c>
      <c r="I183" s="30">
        <v>40</v>
      </c>
      <c r="J183" s="37">
        <v>24.75</v>
      </c>
      <c r="K183" s="38">
        <f t="shared" si="13"/>
        <v>990</v>
      </c>
      <c r="L183" s="28"/>
      <c r="P183" s="17" t="str">
        <f t="shared" si="12"/>
        <v>EMP295</v>
      </c>
      <c r="R183" s="5" t="s">
        <v>422</v>
      </c>
      <c r="S183" s="6" t="s">
        <v>200</v>
      </c>
      <c r="T183" s="6" t="s">
        <v>44</v>
      </c>
      <c r="U183" s="7">
        <v>40399</v>
      </c>
      <c r="V183" s="6" t="s">
        <v>39</v>
      </c>
      <c r="W183" s="6" t="s">
        <v>40</v>
      </c>
      <c r="X183" s="6" t="s">
        <v>35</v>
      </c>
      <c r="Y183" s="6">
        <v>40</v>
      </c>
      <c r="Z183" s="6">
        <v>18</v>
      </c>
      <c r="AA183" s="8">
        <f t="shared" si="10"/>
        <v>720</v>
      </c>
    </row>
    <row r="184" spans="2:27" x14ac:dyDescent="0.2">
      <c r="B184" s="21" t="s">
        <v>420</v>
      </c>
      <c r="C184" s="6" t="s">
        <v>195</v>
      </c>
      <c r="D184" s="6" t="s">
        <v>144</v>
      </c>
      <c r="E184" s="27">
        <v>40399</v>
      </c>
      <c r="F184" s="28" t="s">
        <v>27</v>
      </c>
      <c r="G184" s="6" t="s">
        <v>28</v>
      </c>
      <c r="H184" s="6" t="s">
        <v>23</v>
      </c>
      <c r="I184" s="28">
        <v>45</v>
      </c>
      <c r="J184" s="35">
        <v>23</v>
      </c>
      <c r="K184" s="36">
        <f t="shared" si="13"/>
        <v>1035</v>
      </c>
      <c r="L184" s="28"/>
      <c r="P184" s="17" t="str">
        <f t="shared" si="12"/>
        <v>EMP296</v>
      </c>
      <c r="R184" s="9" t="s">
        <v>423</v>
      </c>
      <c r="S184" s="10" t="s">
        <v>204</v>
      </c>
      <c r="T184" s="10" t="s">
        <v>193</v>
      </c>
      <c r="U184" s="11">
        <v>40399</v>
      </c>
      <c r="V184" s="10" t="s">
        <v>15</v>
      </c>
      <c r="W184" s="10" t="s">
        <v>16</v>
      </c>
      <c r="X184" s="10" t="s">
        <v>41</v>
      </c>
      <c r="Y184" s="10">
        <v>33</v>
      </c>
      <c r="Z184" s="10">
        <v>23</v>
      </c>
      <c r="AA184" s="12">
        <f t="shared" si="10"/>
        <v>759</v>
      </c>
    </row>
    <row r="185" spans="2:27" x14ac:dyDescent="0.2">
      <c r="B185" s="22" t="s">
        <v>421</v>
      </c>
      <c r="C185" s="10" t="s">
        <v>197</v>
      </c>
      <c r="D185" s="10" t="s">
        <v>38</v>
      </c>
      <c r="E185" s="29">
        <v>40399</v>
      </c>
      <c r="F185" s="30" t="s">
        <v>33</v>
      </c>
      <c r="G185" s="10" t="s">
        <v>34</v>
      </c>
      <c r="H185" s="10" t="s">
        <v>29</v>
      </c>
      <c r="I185" s="30">
        <v>40</v>
      </c>
      <c r="J185" s="37">
        <v>17</v>
      </c>
      <c r="K185" s="38">
        <f t="shared" si="13"/>
        <v>680</v>
      </c>
      <c r="L185" s="28"/>
      <c r="P185" s="17" t="str">
        <f t="shared" si="12"/>
        <v>EMP297</v>
      </c>
      <c r="R185" s="5" t="s">
        <v>424</v>
      </c>
      <c r="S185" s="6" t="s">
        <v>207</v>
      </c>
      <c r="T185" s="6" t="s">
        <v>164</v>
      </c>
      <c r="U185" s="7">
        <v>40417</v>
      </c>
      <c r="V185" s="6" t="s">
        <v>21</v>
      </c>
      <c r="W185" s="6" t="s">
        <v>22</v>
      </c>
      <c r="X185" s="6" t="s">
        <v>45</v>
      </c>
      <c r="Y185" s="6">
        <v>40</v>
      </c>
      <c r="Z185" s="6">
        <v>14</v>
      </c>
      <c r="AA185" s="8">
        <f t="shared" si="10"/>
        <v>560</v>
      </c>
    </row>
    <row r="186" spans="2:27" x14ac:dyDescent="0.2">
      <c r="B186" s="21" t="s">
        <v>422</v>
      </c>
      <c r="C186" s="6" t="s">
        <v>200</v>
      </c>
      <c r="D186" s="6" t="s">
        <v>44</v>
      </c>
      <c r="E186" s="27">
        <v>40399</v>
      </c>
      <c r="F186" s="28" t="s">
        <v>39</v>
      </c>
      <c r="G186" s="6" t="s">
        <v>40</v>
      </c>
      <c r="H186" s="6" t="s">
        <v>35</v>
      </c>
      <c r="I186" s="28">
        <v>40</v>
      </c>
      <c r="J186" s="35">
        <v>18</v>
      </c>
      <c r="K186" s="36">
        <f t="shared" si="13"/>
        <v>720</v>
      </c>
      <c r="L186" s="28"/>
      <c r="P186" s="17" t="str">
        <f t="shared" si="12"/>
        <v>EMP298</v>
      </c>
      <c r="R186" s="9" t="s">
        <v>425</v>
      </c>
      <c r="S186" s="10" t="s">
        <v>207</v>
      </c>
      <c r="T186" s="10" t="s">
        <v>426</v>
      </c>
      <c r="U186" s="11">
        <v>40417</v>
      </c>
      <c r="V186" s="10" t="s">
        <v>27</v>
      </c>
      <c r="W186" s="10" t="s">
        <v>28</v>
      </c>
      <c r="X186" s="10" t="s">
        <v>49</v>
      </c>
      <c r="Y186" s="10">
        <v>40</v>
      </c>
      <c r="Z186" s="10">
        <v>15.35</v>
      </c>
      <c r="AA186" s="12">
        <f t="shared" si="10"/>
        <v>614</v>
      </c>
    </row>
    <row r="187" spans="2:27" x14ac:dyDescent="0.2">
      <c r="B187" s="22" t="s">
        <v>423</v>
      </c>
      <c r="C187" s="10" t="s">
        <v>204</v>
      </c>
      <c r="D187" s="10" t="s">
        <v>193</v>
      </c>
      <c r="E187" s="29">
        <v>40399</v>
      </c>
      <c r="F187" s="30" t="s">
        <v>15</v>
      </c>
      <c r="G187" s="10" t="s">
        <v>16</v>
      </c>
      <c r="H187" s="10" t="s">
        <v>41</v>
      </c>
      <c r="I187" s="30">
        <v>33</v>
      </c>
      <c r="J187" s="37">
        <v>23</v>
      </c>
      <c r="K187" s="38">
        <f t="shared" si="13"/>
        <v>759</v>
      </c>
      <c r="L187" s="28"/>
      <c r="P187" s="17" t="str">
        <f t="shared" si="12"/>
        <v>EMP299</v>
      </c>
      <c r="R187" s="5" t="s">
        <v>427</v>
      </c>
      <c r="S187" s="6" t="s">
        <v>210</v>
      </c>
      <c r="T187" s="6" t="s">
        <v>428</v>
      </c>
      <c r="U187" s="7">
        <v>40417</v>
      </c>
      <c r="V187" s="6" t="s">
        <v>33</v>
      </c>
      <c r="W187" s="6" t="s">
        <v>34</v>
      </c>
      <c r="X187" s="6" t="s">
        <v>17</v>
      </c>
      <c r="Y187" s="6">
        <v>36</v>
      </c>
      <c r="Z187" s="6">
        <v>22</v>
      </c>
      <c r="AA187" s="8">
        <f t="shared" si="10"/>
        <v>792</v>
      </c>
    </row>
    <row r="188" spans="2:27" x14ac:dyDescent="0.2">
      <c r="B188" s="21" t="s">
        <v>424</v>
      </c>
      <c r="C188" s="6" t="s">
        <v>207</v>
      </c>
      <c r="D188" s="6" t="s">
        <v>164</v>
      </c>
      <c r="E188" s="27">
        <v>40417</v>
      </c>
      <c r="F188" s="28" t="s">
        <v>21</v>
      </c>
      <c r="G188" s="6" t="s">
        <v>22</v>
      </c>
      <c r="H188" s="6" t="s">
        <v>45</v>
      </c>
      <c r="I188" s="28">
        <v>40</v>
      </c>
      <c r="J188" s="35">
        <v>14</v>
      </c>
      <c r="K188" s="36">
        <f t="shared" si="13"/>
        <v>560</v>
      </c>
      <c r="L188" s="28"/>
      <c r="P188" s="17" t="str">
        <f t="shared" si="12"/>
        <v>EMP300</v>
      </c>
      <c r="R188" s="9" t="s">
        <v>429</v>
      </c>
      <c r="S188" s="10" t="s">
        <v>210</v>
      </c>
      <c r="T188" s="10" t="s">
        <v>173</v>
      </c>
      <c r="U188" s="11">
        <v>40417</v>
      </c>
      <c r="V188" s="10" t="s">
        <v>39</v>
      </c>
      <c r="W188" s="10" t="s">
        <v>40</v>
      </c>
      <c r="X188" s="10" t="s">
        <v>23</v>
      </c>
      <c r="Y188" s="10">
        <v>40</v>
      </c>
      <c r="Z188" s="10">
        <v>21</v>
      </c>
      <c r="AA188" s="12">
        <f t="shared" si="10"/>
        <v>840</v>
      </c>
    </row>
    <row r="189" spans="2:27" x14ac:dyDescent="0.2">
      <c r="B189" s="22" t="s">
        <v>425</v>
      </c>
      <c r="C189" s="10" t="s">
        <v>207</v>
      </c>
      <c r="D189" s="10" t="s">
        <v>426</v>
      </c>
      <c r="E189" s="29">
        <v>40417</v>
      </c>
      <c r="F189" s="30" t="s">
        <v>27</v>
      </c>
      <c r="G189" s="10" t="s">
        <v>28</v>
      </c>
      <c r="H189" s="10" t="s">
        <v>49</v>
      </c>
      <c r="I189" s="30">
        <v>40</v>
      </c>
      <c r="J189" s="37">
        <v>15.35</v>
      </c>
      <c r="K189" s="38">
        <f t="shared" si="13"/>
        <v>614</v>
      </c>
      <c r="L189" s="28"/>
      <c r="P189" s="17" t="str">
        <f t="shared" si="12"/>
        <v>EMP301</v>
      </c>
      <c r="R189" s="5" t="s">
        <v>430</v>
      </c>
      <c r="S189" s="6" t="s">
        <v>213</v>
      </c>
      <c r="T189" s="6" t="s">
        <v>431</v>
      </c>
      <c r="U189" s="7">
        <v>40453</v>
      </c>
      <c r="V189" s="6" t="s">
        <v>15</v>
      </c>
      <c r="W189" s="6" t="s">
        <v>16</v>
      </c>
      <c r="X189" s="6" t="s">
        <v>29</v>
      </c>
      <c r="Y189" s="6">
        <v>40</v>
      </c>
      <c r="Z189" s="6">
        <v>24.45</v>
      </c>
      <c r="AA189" s="8">
        <f t="shared" si="10"/>
        <v>978</v>
      </c>
    </row>
    <row r="190" spans="2:27" x14ac:dyDescent="0.2">
      <c r="B190" s="21" t="s">
        <v>427</v>
      </c>
      <c r="C190" s="6" t="s">
        <v>210</v>
      </c>
      <c r="D190" s="6" t="s">
        <v>428</v>
      </c>
      <c r="E190" s="27">
        <v>40417</v>
      </c>
      <c r="F190" s="28" t="s">
        <v>33</v>
      </c>
      <c r="G190" s="6" t="s">
        <v>34</v>
      </c>
      <c r="H190" s="6" t="s">
        <v>17</v>
      </c>
      <c r="I190" s="28">
        <v>36</v>
      </c>
      <c r="J190" s="35">
        <v>22</v>
      </c>
      <c r="K190" s="36">
        <f t="shared" si="13"/>
        <v>792</v>
      </c>
      <c r="L190" s="28"/>
      <c r="P190" s="17" t="str">
        <f t="shared" si="12"/>
        <v>EMP302</v>
      </c>
      <c r="R190" s="9" t="s">
        <v>432</v>
      </c>
      <c r="S190" s="10" t="s">
        <v>213</v>
      </c>
      <c r="T190" s="10" t="s">
        <v>433</v>
      </c>
      <c r="U190" s="11">
        <v>40453</v>
      </c>
      <c r="V190" s="10" t="s">
        <v>21</v>
      </c>
      <c r="W190" s="10" t="s">
        <v>22</v>
      </c>
      <c r="X190" s="10" t="s">
        <v>35</v>
      </c>
      <c r="Y190" s="10">
        <v>40</v>
      </c>
      <c r="Z190" s="10">
        <v>23</v>
      </c>
      <c r="AA190" s="12">
        <f t="shared" si="10"/>
        <v>920</v>
      </c>
    </row>
    <row r="191" spans="2:27" x14ac:dyDescent="0.2">
      <c r="B191" s="22" t="s">
        <v>429</v>
      </c>
      <c r="C191" s="10" t="s">
        <v>210</v>
      </c>
      <c r="D191" s="10" t="s">
        <v>173</v>
      </c>
      <c r="E191" s="29">
        <v>40417</v>
      </c>
      <c r="F191" s="30" t="s">
        <v>39</v>
      </c>
      <c r="G191" s="10" t="s">
        <v>40</v>
      </c>
      <c r="H191" s="10" t="s">
        <v>23</v>
      </c>
      <c r="I191" s="30">
        <v>40</v>
      </c>
      <c r="J191" s="37">
        <v>21</v>
      </c>
      <c r="K191" s="38">
        <f t="shared" si="13"/>
        <v>840</v>
      </c>
      <c r="L191" s="28"/>
      <c r="P191" s="17" t="str">
        <f t="shared" si="12"/>
        <v>EMP303</v>
      </c>
      <c r="R191" s="5" t="s">
        <v>434</v>
      </c>
      <c r="S191" s="6" t="s">
        <v>216</v>
      </c>
      <c r="T191" s="6" t="s">
        <v>182</v>
      </c>
      <c r="U191" s="7">
        <v>40486</v>
      </c>
      <c r="V191" s="6" t="s">
        <v>27</v>
      </c>
      <c r="W191" s="6" t="s">
        <v>28</v>
      </c>
      <c r="X191" s="6" t="s">
        <v>41</v>
      </c>
      <c r="Y191" s="6">
        <v>40</v>
      </c>
      <c r="Z191" s="6">
        <v>17</v>
      </c>
      <c r="AA191" s="8">
        <f t="shared" si="10"/>
        <v>680</v>
      </c>
    </row>
    <row r="192" spans="2:27" x14ac:dyDescent="0.2">
      <c r="B192" s="21" t="s">
        <v>430</v>
      </c>
      <c r="C192" s="6" t="s">
        <v>213</v>
      </c>
      <c r="D192" s="6" t="s">
        <v>431</v>
      </c>
      <c r="E192" s="27">
        <v>40453</v>
      </c>
      <c r="F192" s="28" t="s">
        <v>15</v>
      </c>
      <c r="G192" s="6" t="s">
        <v>16</v>
      </c>
      <c r="H192" s="6" t="s">
        <v>29</v>
      </c>
      <c r="I192" s="28">
        <v>40</v>
      </c>
      <c r="J192" s="35">
        <v>24.45</v>
      </c>
      <c r="K192" s="36">
        <f t="shared" si="13"/>
        <v>978</v>
      </c>
      <c r="L192" s="28"/>
      <c r="P192" s="17" t="str">
        <f t="shared" si="12"/>
        <v>EMP304</v>
      </c>
      <c r="R192" s="9" t="s">
        <v>435</v>
      </c>
      <c r="S192" s="10" t="s">
        <v>216</v>
      </c>
      <c r="T192" s="10" t="s">
        <v>185</v>
      </c>
      <c r="U192" s="11">
        <v>40486</v>
      </c>
      <c r="V192" s="10" t="s">
        <v>33</v>
      </c>
      <c r="W192" s="10" t="s">
        <v>34</v>
      </c>
      <c r="X192" s="10" t="s">
        <v>45</v>
      </c>
      <c r="Y192" s="10">
        <v>34</v>
      </c>
      <c r="Z192" s="10">
        <v>18.75</v>
      </c>
      <c r="AA192" s="12">
        <f t="shared" si="10"/>
        <v>637.5</v>
      </c>
    </row>
    <row r="193" spans="2:27" x14ac:dyDescent="0.2">
      <c r="B193" s="22" t="s">
        <v>432</v>
      </c>
      <c r="C193" s="10" t="s">
        <v>213</v>
      </c>
      <c r="D193" s="10" t="s">
        <v>433</v>
      </c>
      <c r="E193" s="29">
        <v>40453</v>
      </c>
      <c r="F193" s="30" t="s">
        <v>21</v>
      </c>
      <c r="G193" s="10" t="s">
        <v>22</v>
      </c>
      <c r="H193" s="10" t="s">
        <v>35</v>
      </c>
      <c r="I193" s="30">
        <v>40</v>
      </c>
      <c r="J193" s="37">
        <v>23</v>
      </c>
      <c r="K193" s="38">
        <f t="shared" si="13"/>
        <v>920</v>
      </c>
      <c r="L193" s="28"/>
      <c r="P193" s="17" t="str">
        <f t="shared" si="12"/>
        <v>EMP305</v>
      </c>
      <c r="R193" s="5" t="s">
        <v>436</v>
      </c>
      <c r="S193" s="6" t="s">
        <v>219</v>
      </c>
      <c r="T193" s="6" t="s">
        <v>48</v>
      </c>
      <c r="U193" s="7">
        <v>40486</v>
      </c>
      <c r="V193" s="6" t="s">
        <v>39</v>
      </c>
      <c r="W193" s="6" t="s">
        <v>40</v>
      </c>
      <c r="X193" s="6" t="s">
        <v>49</v>
      </c>
      <c r="Y193" s="6">
        <v>40</v>
      </c>
      <c r="Z193" s="6">
        <v>23</v>
      </c>
      <c r="AA193" s="8">
        <f t="shared" si="10"/>
        <v>920</v>
      </c>
    </row>
    <row r="194" spans="2:27" x14ac:dyDescent="0.2">
      <c r="B194" s="21" t="s">
        <v>434</v>
      </c>
      <c r="C194" s="6" t="s">
        <v>216</v>
      </c>
      <c r="D194" s="6" t="s">
        <v>182</v>
      </c>
      <c r="E194" s="27">
        <v>40486</v>
      </c>
      <c r="F194" s="28" t="s">
        <v>27</v>
      </c>
      <c r="G194" s="6" t="s">
        <v>28</v>
      </c>
      <c r="H194" s="6" t="s">
        <v>41</v>
      </c>
      <c r="I194" s="28">
        <v>40</v>
      </c>
      <c r="J194" s="35">
        <v>17</v>
      </c>
      <c r="K194" s="36">
        <f t="shared" si="13"/>
        <v>680</v>
      </c>
      <c r="L194" s="28"/>
      <c r="P194" s="17" t="str">
        <f t="shared" si="12"/>
        <v>EMP306</v>
      </c>
      <c r="R194" s="9" t="s">
        <v>437</v>
      </c>
      <c r="S194" s="10" t="s">
        <v>219</v>
      </c>
      <c r="T194" s="10" t="s">
        <v>52</v>
      </c>
      <c r="U194" s="11">
        <v>40486</v>
      </c>
      <c r="V194" s="10" t="s">
        <v>15</v>
      </c>
      <c r="W194" s="10" t="s">
        <v>16</v>
      </c>
      <c r="X194" s="10" t="s">
        <v>17</v>
      </c>
      <c r="Y194" s="10">
        <v>40</v>
      </c>
      <c r="Z194" s="10">
        <v>14</v>
      </c>
      <c r="AA194" s="12">
        <f t="shared" si="10"/>
        <v>560</v>
      </c>
    </row>
    <row r="195" spans="2:27" x14ac:dyDescent="0.2">
      <c r="B195" s="22" t="s">
        <v>435</v>
      </c>
      <c r="C195" s="10" t="s">
        <v>216</v>
      </c>
      <c r="D195" s="10" t="s">
        <v>185</v>
      </c>
      <c r="E195" s="29">
        <v>40486</v>
      </c>
      <c r="F195" s="30" t="s">
        <v>33</v>
      </c>
      <c r="G195" s="10" t="s">
        <v>34</v>
      </c>
      <c r="H195" s="10" t="s">
        <v>45</v>
      </c>
      <c r="I195" s="30">
        <v>34</v>
      </c>
      <c r="J195" s="37">
        <v>18.75</v>
      </c>
      <c r="K195" s="38">
        <f t="shared" si="13"/>
        <v>637.5</v>
      </c>
      <c r="L195" s="28"/>
      <c r="P195" s="17" t="str">
        <f t="shared" si="12"/>
        <v>EMP307</v>
      </c>
      <c r="R195" s="5" t="s">
        <v>438</v>
      </c>
      <c r="S195" s="6" t="s">
        <v>222</v>
      </c>
      <c r="T195" s="6" t="s">
        <v>198</v>
      </c>
      <c r="U195" s="7">
        <v>40489</v>
      </c>
      <c r="V195" s="6" t="s">
        <v>21</v>
      </c>
      <c r="W195" s="6" t="s">
        <v>22</v>
      </c>
      <c r="X195" s="6" t="s">
        <v>23</v>
      </c>
      <c r="Y195" s="6">
        <v>36</v>
      </c>
      <c r="Z195" s="6">
        <v>15.45</v>
      </c>
      <c r="AA195" s="8">
        <f>Y195*Z195</f>
        <v>556.19999999999993</v>
      </c>
    </row>
    <row r="196" spans="2:27" x14ac:dyDescent="0.2">
      <c r="B196" s="21" t="s">
        <v>436</v>
      </c>
      <c r="C196" s="6" t="s">
        <v>219</v>
      </c>
      <c r="D196" s="6" t="s">
        <v>48</v>
      </c>
      <c r="E196" s="27">
        <v>40486</v>
      </c>
      <c r="F196" s="28" t="s">
        <v>39</v>
      </c>
      <c r="G196" s="6" t="s">
        <v>40</v>
      </c>
      <c r="H196" s="6" t="s">
        <v>49</v>
      </c>
      <c r="I196" s="28">
        <v>40</v>
      </c>
      <c r="J196" s="35">
        <v>23</v>
      </c>
      <c r="K196" s="36">
        <f t="shared" si="13"/>
        <v>920</v>
      </c>
      <c r="L196" s="28"/>
      <c r="P196" s="17" t="str">
        <f t="shared" si="12"/>
        <v>EMP308</v>
      </c>
      <c r="R196" s="13" t="s">
        <v>439</v>
      </c>
      <c r="S196" s="14" t="s">
        <v>225</v>
      </c>
      <c r="T196" s="14" t="s">
        <v>440</v>
      </c>
      <c r="U196" s="15">
        <v>40489</v>
      </c>
      <c r="V196" s="14" t="s">
        <v>27</v>
      </c>
      <c r="W196" s="14" t="s">
        <v>28</v>
      </c>
      <c r="X196" s="14" t="s">
        <v>29</v>
      </c>
      <c r="Y196" s="14">
        <v>40</v>
      </c>
      <c r="Z196" s="14">
        <v>22</v>
      </c>
      <c r="AA196" s="16">
        <f>Y196*Z196</f>
        <v>880</v>
      </c>
    </row>
    <row r="197" spans="2:27" x14ac:dyDescent="0.2">
      <c r="B197" s="22" t="s">
        <v>437</v>
      </c>
      <c r="C197" s="10" t="s">
        <v>219</v>
      </c>
      <c r="D197" s="10" t="s">
        <v>52</v>
      </c>
      <c r="E197" s="29">
        <v>40486</v>
      </c>
      <c r="F197" s="30" t="s">
        <v>15</v>
      </c>
      <c r="G197" s="10" t="s">
        <v>16</v>
      </c>
      <c r="H197" s="10" t="s">
        <v>17</v>
      </c>
      <c r="I197" s="30">
        <v>40</v>
      </c>
      <c r="J197" s="37">
        <v>14</v>
      </c>
      <c r="K197" s="38">
        <f t="shared" si="13"/>
        <v>560</v>
      </c>
      <c r="L197" s="28"/>
    </row>
    <row r="198" spans="2:27" x14ac:dyDescent="0.2">
      <c r="B198" s="21" t="s">
        <v>438</v>
      </c>
      <c r="C198" s="6" t="s">
        <v>222</v>
      </c>
      <c r="D198" s="6" t="s">
        <v>198</v>
      </c>
      <c r="E198" s="27">
        <v>40489</v>
      </c>
      <c r="F198" s="28" t="s">
        <v>21</v>
      </c>
      <c r="G198" s="6" t="s">
        <v>22</v>
      </c>
      <c r="H198" s="6" t="s">
        <v>23</v>
      </c>
      <c r="I198" s="28">
        <v>36</v>
      </c>
      <c r="J198" s="35">
        <v>15.45</v>
      </c>
      <c r="K198" s="36">
        <f t="shared" ref="K198:K199" si="14">I198*J198</f>
        <v>556.19999999999993</v>
      </c>
      <c r="L198" s="28"/>
    </row>
    <row r="199" spans="2:27" x14ac:dyDescent="0.2">
      <c r="B199" s="23" t="s">
        <v>439</v>
      </c>
      <c r="C199" s="14" t="s">
        <v>225</v>
      </c>
      <c r="D199" s="14" t="s">
        <v>440</v>
      </c>
      <c r="E199" s="31">
        <v>40489</v>
      </c>
      <c r="F199" s="32" t="s">
        <v>27</v>
      </c>
      <c r="G199" s="14" t="s">
        <v>28</v>
      </c>
      <c r="H199" s="14" t="s">
        <v>29</v>
      </c>
      <c r="I199" s="32">
        <v>40</v>
      </c>
      <c r="J199" s="39">
        <v>22</v>
      </c>
      <c r="K199" s="40">
        <f t="shared" si="14"/>
        <v>880</v>
      </c>
      <c r="L199" s="28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4"/>
  <sheetViews>
    <sheetView topLeftCell="A167" workbookViewId="0">
      <selection activeCell="I174" sqref="I174"/>
    </sheetView>
  </sheetViews>
  <sheetFormatPr defaultRowHeight="15" x14ac:dyDescent="0.25"/>
  <cols>
    <col min="3" max="3" width="10.85546875" style="18" customWidth="1"/>
    <col min="4" max="4" width="13" customWidth="1"/>
    <col min="5" max="5" width="14.7109375" customWidth="1"/>
    <col min="6" max="6" width="16.7109375" style="18" customWidth="1"/>
    <col min="7" max="7" width="12.42578125" style="18" customWidth="1"/>
    <col min="8" max="8" width="20.140625" style="18" customWidth="1"/>
    <col min="9" max="9" width="18.7109375" style="18" customWidth="1"/>
    <col min="10" max="10" width="9.140625" style="18"/>
    <col min="11" max="11" width="14.5703125" style="69" customWidth="1"/>
    <col min="12" max="12" width="14.140625" style="69" customWidth="1"/>
  </cols>
  <sheetData>
    <row r="1" spans="2:12" x14ac:dyDescent="0.25">
      <c r="B1" s="24" t="s">
        <v>610</v>
      </c>
      <c r="C1" s="70"/>
      <c r="D1" s="24" t="s">
        <v>609</v>
      </c>
      <c r="E1" s="24"/>
      <c r="F1" s="20"/>
      <c r="G1" s="20"/>
      <c r="H1" s="20"/>
      <c r="I1" s="20"/>
      <c r="J1" s="20"/>
      <c r="K1" s="68"/>
      <c r="L1" s="68"/>
    </row>
    <row r="2" spans="2:12" x14ac:dyDescent="0.25">
      <c r="B2" s="17"/>
      <c r="C2" s="20"/>
      <c r="D2" s="17"/>
      <c r="E2" s="17"/>
      <c r="F2" s="20"/>
      <c r="G2" s="20"/>
      <c r="H2" s="20"/>
      <c r="I2" s="20"/>
      <c r="J2" s="20"/>
      <c r="K2" s="68"/>
      <c r="L2" s="68"/>
    </row>
    <row r="3" spans="2:12" ht="22.5" customHeight="1" x14ac:dyDescent="0.25">
      <c r="B3" s="17"/>
      <c r="C3" s="25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33" t="s">
        <v>10</v>
      </c>
      <c r="L3" s="34" t="s">
        <v>11</v>
      </c>
    </row>
    <row r="4" spans="2:12" x14ac:dyDescent="0.25">
      <c r="B4" s="17"/>
      <c r="C4" s="21" t="s">
        <v>12</v>
      </c>
      <c r="D4" s="6" t="s">
        <v>13</v>
      </c>
      <c r="E4" s="6" t="s">
        <v>205</v>
      </c>
      <c r="F4" s="27">
        <v>38190</v>
      </c>
      <c r="G4" s="28" t="s">
        <v>15</v>
      </c>
      <c r="H4" s="28" t="s">
        <v>16</v>
      </c>
      <c r="I4" s="28" t="s">
        <v>17</v>
      </c>
      <c r="J4" s="28">
        <v>40</v>
      </c>
      <c r="K4" s="35">
        <v>15</v>
      </c>
      <c r="L4" s="36">
        <f t="shared" ref="L4:L35" si="0">J4*K4</f>
        <v>600</v>
      </c>
    </row>
    <row r="5" spans="2:12" x14ac:dyDescent="0.25">
      <c r="B5" s="17"/>
      <c r="C5" s="22" t="s">
        <v>18</v>
      </c>
      <c r="D5" s="10" t="s">
        <v>19</v>
      </c>
      <c r="E5" s="10" t="s">
        <v>276</v>
      </c>
      <c r="F5" s="29">
        <v>38190</v>
      </c>
      <c r="G5" s="30" t="s">
        <v>21</v>
      </c>
      <c r="H5" s="30" t="s">
        <v>22</v>
      </c>
      <c r="I5" s="30" t="s">
        <v>23</v>
      </c>
      <c r="J5" s="30">
        <v>32</v>
      </c>
      <c r="K5" s="37">
        <v>22.25</v>
      </c>
      <c r="L5" s="38">
        <f t="shared" si="0"/>
        <v>712</v>
      </c>
    </row>
    <row r="6" spans="2:12" x14ac:dyDescent="0.25">
      <c r="B6" s="17"/>
      <c r="C6" s="21" t="s">
        <v>24</v>
      </c>
      <c r="D6" s="6" t="s">
        <v>25</v>
      </c>
      <c r="E6" s="6" t="s">
        <v>277</v>
      </c>
      <c r="F6" s="27">
        <v>38190</v>
      </c>
      <c r="G6" s="28" t="s">
        <v>27</v>
      </c>
      <c r="H6" s="28" t="s">
        <v>28</v>
      </c>
      <c r="I6" s="28" t="s">
        <v>29</v>
      </c>
      <c r="J6" s="28">
        <v>42</v>
      </c>
      <c r="K6" s="35">
        <v>21</v>
      </c>
      <c r="L6" s="36">
        <f t="shared" si="0"/>
        <v>882</v>
      </c>
    </row>
    <row r="7" spans="2:12" x14ac:dyDescent="0.25">
      <c r="B7" s="17"/>
      <c r="C7" s="22" t="s">
        <v>30</v>
      </c>
      <c r="D7" s="10" t="s">
        <v>31</v>
      </c>
      <c r="E7" s="10" t="s">
        <v>278</v>
      </c>
      <c r="F7" s="29">
        <v>38465</v>
      </c>
      <c r="G7" s="30" t="s">
        <v>33</v>
      </c>
      <c r="H7" s="30" t="s">
        <v>34</v>
      </c>
      <c r="I7" s="30" t="s">
        <v>35</v>
      </c>
      <c r="J7" s="30">
        <v>40</v>
      </c>
      <c r="K7" s="37">
        <v>24</v>
      </c>
      <c r="L7" s="38">
        <f t="shared" si="0"/>
        <v>960</v>
      </c>
    </row>
    <row r="8" spans="2:12" x14ac:dyDescent="0.25">
      <c r="B8" s="17"/>
      <c r="C8" s="21" t="s">
        <v>36</v>
      </c>
      <c r="D8" s="6" t="s">
        <v>37</v>
      </c>
      <c r="E8" s="6" t="s">
        <v>279</v>
      </c>
      <c r="F8" s="27">
        <v>38465</v>
      </c>
      <c r="G8" s="28" t="s">
        <v>39</v>
      </c>
      <c r="H8" s="28" t="s">
        <v>40</v>
      </c>
      <c r="I8" s="28" t="s">
        <v>41</v>
      </c>
      <c r="J8" s="28">
        <v>36</v>
      </c>
      <c r="K8" s="35">
        <v>23</v>
      </c>
      <c r="L8" s="36">
        <f t="shared" si="0"/>
        <v>828</v>
      </c>
    </row>
    <row r="9" spans="2:12" x14ac:dyDescent="0.25">
      <c r="B9" s="17"/>
      <c r="C9" s="22" t="s">
        <v>42</v>
      </c>
      <c r="D9" s="10" t="s">
        <v>43</v>
      </c>
      <c r="E9" s="10" t="s">
        <v>280</v>
      </c>
      <c r="F9" s="29">
        <v>38555</v>
      </c>
      <c r="G9" s="30" t="s">
        <v>15</v>
      </c>
      <c r="H9" s="30" t="s">
        <v>16</v>
      </c>
      <c r="I9" s="30" t="s">
        <v>45</v>
      </c>
      <c r="J9" s="30">
        <v>40</v>
      </c>
      <c r="K9" s="37">
        <v>17</v>
      </c>
      <c r="L9" s="38">
        <f t="shared" si="0"/>
        <v>680</v>
      </c>
    </row>
    <row r="10" spans="2:12" x14ac:dyDescent="0.25">
      <c r="B10" s="17"/>
      <c r="C10" s="21" t="s">
        <v>46</v>
      </c>
      <c r="D10" s="6" t="s">
        <v>47</v>
      </c>
      <c r="E10" s="6" t="s">
        <v>214</v>
      </c>
      <c r="F10" s="27">
        <v>38555</v>
      </c>
      <c r="G10" s="28" t="s">
        <v>21</v>
      </c>
      <c r="H10" s="28" t="s">
        <v>22</v>
      </c>
      <c r="I10" s="28" t="s">
        <v>49</v>
      </c>
      <c r="J10" s="28">
        <v>40</v>
      </c>
      <c r="K10" s="35">
        <v>18.5</v>
      </c>
      <c r="L10" s="36">
        <f t="shared" si="0"/>
        <v>740</v>
      </c>
    </row>
    <row r="11" spans="2:12" x14ac:dyDescent="0.25">
      <c r="B11" s="17"/>
      <c r="C11" s="22" t="s">
        <v>50</v>
      </c>
      <c r="D11" s="10" t="s">
        <v>51</v>
      </c>
      <c r="E11" s="10" t="s">
        <v>281</v>
      </c>
      <c r="F11" s="29">
        <v>38591</v>
      </c>
      <c r="G11" s="30" t="s">
        <v>27</v>
      </c>
      <c r="H11" s="30" t="s">
        <v>28</v>
      </c>
      <c r="I11" s="30" t="s">
        <v>17</v>
      </c>
      <c r="J11" s="30">
        <v>40</v>
      </c>
      <c r="K11" s="37">
        <v>23</v>
      </c>
      <c r="L11" s="38">
        <f t="shared" si="0"/>
        <v>920</v>
      </c>
    </row>
    <row r="12" spans="2:12" x14ac:dyDescent="0.25">
      <c r="B12" s="17"/>
      <c r="C12" s="22" t="s">
        <v>56</v>
      </c>
      <c r="D12" s="10" t="s">
        <v>57</v>
      </c>
      <c r="E12" s="10" t="s">
        <v>283</v>
      </c>
      <c r="F12" s="29">
        <v>38609</v>
      </c>
      <c r="G12" s="30" t="s">
        <v>15</v>
      </c>
      <c r="H12" s="30" t="s">
        <v>16</v>
      </c>
      <c r="I12" s="30" t="s">
        <v>29</v>
      </c>
      <c r="J12" s="30">
        <v>32</v>
      </c>
      <c r="K12" s="37">
        <v>15.35</v>
      </c>
      <c r="L12" s="38">
        <f t="shared" si="0"/>
        <v>491.2</v>
      </c>
    </row>
    <row r="13" spans="2:12" x14ac:dyDescent="0.25">
      <c r="B13" s="17"/>
      <c r="C13" s="21" t="s">
        <v>59</v>
      </c>
      <c r="D13" s="6" t="s">
        <v>60</v>
      </c>
      <c r="E13" s="6" t="s">
        <v>220</v>
      </c>
      <c r="F13" s="27">
        <v>38609</v>
      </c>
      <c r="G13" s="28" t="s">
        <v>15</v>
      </c>
      <c r="H13" s="28" t="s">
        <v>16</v>
      </c>
      <c r="I13" s="28" t="s">
        <v>35</v>
      </c>
      <c r="J13" s="28">
        <v>40</v>
      </c>
      <c r="K13" s="35">
        <v>22</v>
      </c>
      <c r="L13" s="36">
        <f t="shared" si="0"/>
        <v>880</v>
      </c>
    </row>
    <row r="14" spans="2:12" x14ac:dyDescent="0.25">
      <c r="B14" s="17"/>
      <c r="C14" s="22" t="s">
        <v>62</v>
      </c>
      <c r="D14" s="10" t="s">
        <v>63</v>
      </c>
      <c r="E14" s="10" t="s">
        <v>284</v>
      </c>
      <c r="F14" s="29">
        <v>38645</v>
      </c>
      <c r="G14" s="30" t="s">
        <v>21</v>
      </c>
      <c r="H14" s="30" t="s">
        <v>22</v>
      </c>
      <c r="I14" s="30" t="s">
        <v>41</v>
      </c>
      <c r="J14" s="30">
        <v>40</v>
      </c>
      <c r="K14" s="37">
        <v>21.5</v>
      </c>
      <c r="L14" s="38">
        <f t="shared" si="0"/>
        <v>860</v>
      </c>
    </row>
    <row r="15" spans="2:12" x14ac:dyDescent="0.25">
      <c r="B15" s="17"/>
      <c r="C15" s="21" t="s">
        <v>65</v>
      </c>
      <c r="D15" s="6" t="s">
        <v>66</v>
      </c>
      <c r="E15" s="6" t="s">
        <v>285</v>
      </c>
      <c r="F15" s="27">
        <v>38645</v>
      </c>
      <c r="G15" s="28" t="s">
        <v>27</v>
      </c>
      <c r="H15" s="28" t="s">
        <v>28</v>
      </c>
      <c r="I15" s="28" t="s">
        <v>45</v>
      </c>
      <c r="J15" s="28">
        <v>37</v>
      </c>
      <c r="K15" s="35">
        <v>24</v>
      </c>
      <c r="L15" s="36">
        <f t="shared" si="0"/>
        <v>888</v>
      </c>
    </row>
    <row r="16" spans="2:12" x14ac:dyDescent="0.25">
      <c r="B16" s="17"/>
      <c r="C16" s="22" t="s">
        <v>68</v>
      </c>
      <c r="D16" s="10" t="s">
        <v>69</v>
      </c>
      <c r="E16" s="10" t="s">
        <v>229</v>
      </c>
      <c r="F16" s="29">
        <v>38830</v>
      </c>
      <c r="G16" s="30" t="s">
        <v>33</v>
      </c>
      <c r="H16" s="30" t="s">
        <v>34</v>
      </c>
      <c r="I16" s="30" t="s">
        <v>49</v>
      </c>
      <c r="J16" s="30">
        <v>40</v>
      </c>
      <c r="K16" s="37">
        <v>23</v>
      </c>
      <c r="L16" s="38">
        <f t="shared" si="0"/>
        <v>920</v>
      </c>
    </row>
    <row r="17" spans="2:12" x14ac:dyDescent="0.25">
      <c r="B17" s="17"/>
      <c r="C17" s="21" t="s">
        <v>71</v>
      </c>
      <c r="D17" s="6" t="s">
        <v>72</v>
      </c>
      <c r="E17" s="6" t="s">
        <v>232</v>
      </c>
      <c r="F17" s="27">
        <v>38830</v>
      </c>
      <c r="G17" s="28" t="s">
        <v>39</v>
      </c>
      <c r="H17" s="28" t="s">
        <v>40</v>
      </c>
      <c r="I17" s="28" t="s">
        <v>17</v>
      </c>
      <c r="J17" s="28">
        <v>40</v>
      </c>
      <c r="K17" s="35">
        <v>17.25</v>
      </c>
      <c r="L17" s="36">
        <f t="shared" si="0"/>
        <v>690</v>
      </c>
    </row>
    <row r="18" spans="2:12" x14ac:dyDescent="0.25">
      <c r="B18" s="17"/>
      <c r="C18" s="22" t="s">
        <v>74</v>
      </c>
      <c r="D18" s="10" t="s">
        <v>75</v>
      </c>
      <c r="E18" s="10" t="s">
        <v>286</v>
      </c>
      <c r="F18" s="29">
        <v>38920</v>
      </c>
      <c r="G18" s="30" t="s">
        <v>15</v>
      </c>
      <c r="H18" s="30" t="s">
        <v>16</v>
      </c>
      <c r="I18" s="30" t="s">
        <v>23</v>
      </c>
      <c r="J18" s="30">
        <v>44</v>
      </c>
      <c r="K18" s="37">
        <v>18</v>
      </c>
      <c r="L18" s="38">
        <f t="shared" si="0"/>
        <v>792</v>
      </c>
    </row>
    <row r="19" spans="2:12" x14ac:dyDescent="0.25">
      <c r="B19" s="17"/>
      <c r="C19" s="21" t="s">
        <v>77</v>
      </c>
      <c r="D19" s="6" t="s">
        <v>78</v>
      </c>
      <c r="E19" s="6" t="s">
        <v>236</v>
      </c>
      <c r="F19" s="27">
        <v>38920</v>
      </c>
      <c r="G19" s="28" t="s">
        <v>33</v>
      </c>
      <c r="H19" s="28" t="s">
        <v>34</v>
      </c>
      <c r="I19" s="28" t="s">
        <v>29</v>
      </c>
      <c r="J19" s="28">
        <v>40</v>
      </c>
      <c r="K19" s="35">
        <v>23.75</v>
      </c>
      <c r="L19" s="36">
        <f t="shared" si="0"/>
        <v>950</v>
      </c>
    </row>
    <row r="20" spans="2:12" x14ac:dyDescent="0.25">
      <c r="B20" s="17"/>
      <c r="C20" s="22" t="s">
        <v>80</v>
      </c>
      <c r="D20" s="10" t="s">
        <v>81</v>
      </c>
      <c r="E20" s="10" t="s">
        <v>239</v>
      </c>
      <c r="F20" s="29">
        <v>38920</v>
      </c>
      <c r="G20" s="30" t="s">
        <v>27</v>
      </c>
      <c r="H20" s="30" t="s">
        <v>28</v>
      </c>
      <c r="I20" s="30" t="s">
        <v>35</v>
      </c>
      <c r="J20" s="30">
        <v>32</v>
      </c>
      <c r="K20" s="37">
        <v>14</v>
      </c>
      <c r="L20" s="38">
        <f t="shared" si="0"/>
        <v>448</v>
      </c>
    </row>
    <row r="21" spans="2:12" x14ac:dyDescent="0.25">
      <c r="B21" s="17"/>
      <c r="C21" s="22" t="s">
        <v>88</v>
      </c>
      <c r="D21" s="10" t="s">
        <v>89</v>
      </c>
      <c r="E21" s="10" t="s">
        <v>246</v>
      </c>
      <c r="F21" s="29">
        <v>38974</v>
      </c>
      <c r="G21" s="30" t="s">
        <v>39</v>
      </c>
      <c r="H21" s="30" t="s">
        <v>40</v>
      </c>
      <c r="I21" s="30" t="s">
        <v>45</v>
      </c>
      <c r="J21" s="30">
        <v>40</v>
      </c>
      <c r="K21" s="37">
        <v>22.25</v>
      </c>
      <c r="L21" s="38">
        <f t="shared" si="0"/>
        <v>890</v>
      </c>
    </row>
    <row r="22" spans="2:12" x14ac:dyDescent="0.25">
      <c r="B22" s="17"/>
      <c r="C22" s="21" t="s">
        <v>91</v>
      </c>
      <c r="D22" s="6" t="s">
        <v>92</v>
      </c>
      <c r="E22" s="6" t="s">
        <v>248</v>
      </c>
      <c r="F22" s="27">
        <v>38974</v>
      </c>
      <c r="G22" s="28" t="s">
        <v>15</v>
      </c>
      <c r="H22" s="28" t="s">
        <v>16</v>
      </c>
      <c r="I22" s="28" t="s">
        <v>49</v>
      </c>
      <c r="J22" s="28">
        <v>36</v>
      </c>
      <c r="K22" s="35">
        <v>21</v>
      </c>
      <c r="L22" s="36">
        <f t="shared" si="0"/>
        <v>756</v>
      </c>
    </row>
    <row r="23" spans="2:12" x14ac:dyDescent="0.25">
      <c r="B23" s="17"/>
      <c r="C23" s="22" t="s">
        <v>98</v>
      </c>
      <c r="D23" s="10" t="s">
        <v>99</v>
      </c>
      <c r="E23" s="10" t="s">
        <v>251</v>
      </c>
      <c r="F23" s="29">
        <v>39010</v>
      </c>
      <c r="G23" s="30" t="s">
        <v>21</v>
      </c>
      <c r="H23" s="30" t="s">
        <v>22</v>
      </c>
      <c r="I23" s="30" t="s">
        <v>17</v>
      </c>
      <c r="J23" s="30">
        <v>40</v>
      </c>
      <c r="K23" s="37">
        <v>24.75</v>
      </c>
      <c r="L23" s="38">
        <f t="shared" si="0"/>
        <v>990</v>
      </c>
    </row>
    <row r="24" spans="2:12" x14ac:dyDescent="0.25">
      <c r="B24" s="17"/>
      <c r="C24" s="21" t="s">
        <v>103</v>
      </c>
      <c r="D24" s="6" t="s">
        <v>104</v>
      </c>
      <c r="E24" s="6" t="s">
        <v>254</v>
      </c>
      <c r="F24" s="27">
        <v>39010</v>
      </c>
      <c r="G24" s="28" t="s">
        <v>27</v>
      </c>
      <c r="H24" s="28" t="s">
        <v>28</v>
      </c>
      <c r="I24" s="28" t="s">
        <v>23</v>
      </c>
      <c r="J24" s="28">
        <v>40</v>
      </c>
      <c r="K24" s="35">
        <v>23</v>
      </c>
      <c r="L24" s="36">
        <f t="shared" si="0"/>
        <v>920</v>
      </c>
    </row>
    <row r="25" spans="2:12" x14ac:dyDescent="0.25">
      <c r="B25" s="17"/>
      <c r="C25" s="22" t="s">
        <v>107</v>
      </c>
      <c r="D25" s="10" t="s">
        <v>108</v>
      </c>
      <c r="E25" s="10" t="s">
        <v>259</v>
      </c>
      <c r="F25" s="29">
        <v>39025</v>
      </c>
      <c r="G25" s="30" t="s">
        <v>33</v>
      </c>
      <c r="H25" s="30" t="s">
        <v>34</v>
      </c>
      <c r="I25" s="30" t="s">
        <v>29</v>
      </c>
      <c r="J25" s="30">
        <v>40</v>
      </c>
      <c r="K25" s="37">
        <v>17</v>
      </c>
      <c r="L25" s="38">
        <f t="shared" si="0"/>
        <v>680</v>
      </c>
    </row>
    <row r="26" spans="2:12" x14ac:dyDescent="0.25">
      <c r="B26" s="17"/>
      <c r="C26" s="21" t="s">
        <v>110</v>
      </c>
      <c r="D26" s="6" t="s">
        <v>111</v>
      </c>
      <c r="E26" s="6" t="s">
        <v>261</v>
      </c>
      <c r="F26" s="27">
        <v>39025</v>
      </c>
      <c r="G26" s="28" t="s">
        <v>39</v>
      </c>
      <c r="H26" s="28" t="s">
        <v>40</v>
      </c>
      <c r="I26" s="28" t="s">
        <v>35</v>
      </c>
      <c r="J26" s="28">
        <v>40</v>
      </c>
      <c r="K26" s="35">
        <v>18</v>
      </c>
      <c r="L26" s="36">
        <f t="shared" si="0"/>
        <v>720</v>
      </c>
    </row>
    <row r="27" spans="2:12" x14ac:dyDescent="0.25">
      <c r="B27" s="17"/>
      <c r="C27" s="22" t="s">
        <v>114</v>
      </c>
      <c r="D27" s="10" t="s">
        <v>25</v>
      </c>
      <c r="E27" s="10" t="s">
        <v>261</v>
      </c>
      <c r="F27" s="29">
        <v>39028</v>
      </c>
      <c r="G27" s="30" t="s">
        <v>15</v>
      </c>
      <c r="H27" s="30" t="s">
        <v>16</v>
      </c>
      <c r="I27" s="30" t="s">
        <v>41</v>
      </c>
      <c r="J27" s="30">
        <v>35</v>
      </c>
      <c r="K27" s="37">
        <v>23</v>
      </c>
      <c r="L27" s="38">
        <f t="shared" si="0"/>
        <v>805</v>
      </c>
    </row>
    <row r="28" spans="2:12" x14ac:dyDescent="0.25">
      <c r="B28" s="17"/>
      <c r="C28" s="21" t="s">
        <v>116</v>
      </c>
      <c r="D28" s="6" t="s">
        <v>117</v>
      </c>
      <c r="E28" s="6" t="s">
        <v>266</v>
      </c>
      <c r="F28" s="27">
        <v>39028</v>
      </c>
      <c r="G28" s="28" t="s">
        <v>21</v>
      </c>
      <c r="H28" s="28" t="s">
        <v>22</v>
      </c>
      <c r="I28" s="28" t="s">
        <v>45</v>
      </c>
      <c r="J28" s="28">
        <v>40</v>
      </c>
      <c r="K28" s="35">
        <v>14</v>
      </c>
      <c r="L28" s="36">
        <f t="shared" si="0"/>
        <v>560</v>
      </c>
    </row>
    <row r="29" spans="2:12" x14ac:dyDescent="0.25">
      <c r="B29" s="17"/>
      <c r="C29" s="22" t="s">
        <v>119</v>
      </c>
      <c r="D29" s="10" t="s">
        <v>120</v>
      </c>
      <c r="E29" s="10" t="s">
        <v>87</v>
      </c>
      <c r="F29" s="29">
        <v>39046</v>
      </c>
      <c r="G29" s="30" t="s">
        <v>27</v>
      </c>
      <c r="H29" s="30" t="s">
        <v>28</v>
      </c>
      <c r="I29" s="30" t="s">
        <v>49</v>
      </c>
      <c r="J29" s="30">
        <v>40</v>
      </c>
      <c r="K29" s="37">
        <v>15.35</v>
      </c>
      <c r="L29" s="38">
        <f t="shared" si="0"/>
        <v>614</v>
      </c>
    </row>
    <row r="30" spans="2:12" x14ac:dyDescent="0.25">
      <c r="B30" s="17"/>
      <c r="C30" s="22" t="s">
        <v>125</v>
      </c>
      <c r="D30" s="10" t="s">
        <v>126</v>
      </c>
      <c r="E30" s="10" t="s">
        <v>242</v>
      </c>
      <c r="F30" s="29">
        <v>39195</v>
      </c>
      <c r="G30" s="30" t="s">
        <v>39</v>
      </c>
      <c r="H30" s="30" t="s">
        <v>40</v>
      </c>
      <c r="I30" s="30" t="s">
        <v>23</v>
      </c>
      <c r="J30" s="30">
        <v>40</v>
      </c>
      <c r="K30" s="37">
        <v>21</v>
      </c>
      <c r="L30" s="38">
        <f t="shared" si="0"/>
        <v>840</v>
      </c>
    </row>
    <row r="31" spans="2:12" x14ac:dyDescent="0.25">
      <c r="B31" s="17"/>
      <c r="C31" s="21" t="s">
        <v>130</v>
      </c>
      <c r="D31" s="6" t="s">
        <v>131</v>
      </c>
      <c r="E31" s="6" t="s">
        <v>95</v>
      </c>
      <c r="F31" s="27">
        <v>39195</v>
      </c>
      <c r="G31" s="28" t="s">
        <v>15</v>
      </c>
      <c r="H31" s="28" t="s">
        <v>16</v>
      </c>
      <c r="I31" s="28" t="s">
        <v>29</v>
      </c>
      <c r="J31" s="28">
        <v>40</v>
      </c>
      <c r="K31" s="35">
        <v>24.45</v>
      </c>
      <c r="L31" s="36">
        <f t="shared" si="0"/>
        <v>978</v>
      </c>
    </row>
    <row r="32" spans="2:12" x14ac:dyDescent="0.25">
      <c r="B32" s="17"/>
      <c r="C32" s="22" t="s">
        <v>137</v>
      </c>
      <c r="D32" s="10" t="s">
        <v>138</v>
      </c>
      <c r="E32" s="10" t="s">
        <v>100</v>
      </c>
      <c r="F32" s="29">
        <v>39213</v>
      </c>
      <c r="G32" s="30" t="s">
        <v>21</v>
      </c>
      <c r="H32" s="30" t="s">
        <v>22</v>
      </c>
      <c r="I32" s="30" t="s">
        <v>35</v>
      </c>
      <c r="J32" s="30">
        <v>40</v>
      </c>
      <c r="K32" s="37">
        <v>23</v>
      </c>
      <c r="L32" s="38">
        <f t="shared" si="0"/>
        <v>920</v>
      </c>
    </row>
    <row r="33" spans="2:12" x14ac:dyDescent="0.25">
      <c r="B33" s="17"/>
      <c r="C33" s="21" t="s">
        <v>140</v>
      </c>
      <c r="D33" s="6" t="s">
        <v>63</v>
      </c>
      <c r="E33" s="6" t="s">
        <v>105</v>
      </c>
      <c r="F33" s="27">
        <v>39213</v>
      </c>
      <c r="G33" s="28" t="s">
        <v>27</v>
      </c>
      <c r="H33" s="28" t="s">
        <v>28</v>
      </c>
      <c r="I33" s="28" t="s">
        <v>41</v>
      </c>
      <c r="J33" s="28">
        <v>40</v>
      </c>
      <c r="K33" s="35">
        <v>17</v>
      </c>
      <c r="L33" s="36">
        <f t="shared" si="0"/>
        <v>680</v>
      </c>
    </row>
    <row r="34" spans="2:12" x14ac:dyDescent="0.25">
      <c r="B34" s="17"/>
      <c r="C34" s="22" t="s">
        <v>142</v>
      </c>
      <c r="D34" s="10" t="s">
        <v>143</v>
      </c>
      <c r="E34" s="10" t="s">
        <v>112</v>
      </c>
      <c r="F34" s="29">
        <v>39249</v>
      </c>
      <c r="G34" s="30" t="s">
        <v>33</v>
      </c>
      <c r="H34" s="30" t="s">
        <v>34</v>
      </c>
      <c r="I34" s="30" t="s">
        <v>45</v>
      </c>
      <c r="J34" s="30">
        <v>32</v>
      </c>
      <c r="K34" s="37">
        <v>18.75</v>
      </c>
      <c r="L34" s="38">
        <f t="shared" si="0"/>
        <v>600</v>
      </c>
    </row>
    <row r="35" spans="2:12" x14ac:dyDescent="0.25">
      <c r="B35" s="17"/>
      <c r="C35" s="21" t="s">
        <v>147</v>
      </c>
      <c r="D35" s="6" t="s">
        <v>148</v>
      </c>
      <c r="E35" s="6" t="s">
        <v>132</v>
      </c>
      <c r="F35" s="27">
        <v>39249</v>
      </c>
      <c r="G35" s="28" t="s">
        <v>39</v>
      </c>
      <c r="H35" s="28" t="s">
        <v>40</v>
      </c>
      <c r="I35" s="28" t="s">
        <v>49</v>
      </c>
      <c r="J35" s="28">
        <v>40</v>
      </c>
      <c r="K35" s="35">
        <v>23</v>
      </c>
      <c r="L35" s="36">
        <f t="shared" si="0"/>
        <v>920</v>
      </c>
    </row>
    <row r="36" spans="2:12" x14ac:dyDescent="0.25">
      <c r="B36" s="17"/>
      <c r="C36" s="22" t="s">
        <v>150</v>
      </c>
      <c r="D36" s="10" t="s">
        <v>151</v>
      </c>
      <c r="E36" s="10" t="s">
        <v>154</v>
      </c>
      <c r="F36" s="29">
        <v>39285</v>
      </c>
      <c r="G36" s="30" t="s">
        <v>15</v>
      </c>
      <c r="H36" s="30" t="s">
        <v>16</v>
      </c>
      <c r="I36" s="30" t="s">
        <v>17</v>
      </c>
      <c r="J36" s="30">
        <v>40</v>
      </c>
      <c r="K36" s="37">
        <v>14</v>
      </c>
      <c r="L36" s="38">
        <f t="shared" ref="L36:L67" si="1">J36*K36</f>
        <v>560</v>
      </c>
    </row>
    <row r="37" spans="2:12" x14ac:dyDescent="0.25">
      <c r="B37" s="17"/>
      <c r="C37" s="21" t="s">
        <v>191</v>
      </c>
      <c r="D37" s="6" t="s">
        <v>192</v>
      </c>
      <c r="E37" s="6" t="s">
        <v>287</v>
      </c>
      <c r="F37" s="27">
        <v>39285</v>
      </c>
      <c r="G37" s="28" t="s">
        <v>21</v>
      </c>
      <c r="H37" s="28" t="s">
        <v>22</v>
      </c>
      <c r="I37" s="28" t="s">
        <v>23</v>
      </c>
      <c r="J37" s="28">
        <v>36</v>
      </c>
      <c r="K37" s="35">
        <v>15.45</v>
      </c>
      <c r="L37" s="36">
        <f t="shared" si="1"/>
        <v>556.19999999999993</v>
      </c>
    </row>
    <row r="38" spans="2:12" x14ac:dyDescent="0.25">
      <c r="B38" s="17"/>
      <c r="C38" s="22" t="s">
        <v>163</v>
      </c>
      <c r="D38" s="10" t="s">
        <v>158</v>
      </c>
      <c r="E38" s="10" t="s">
        <v>268</v>
      </c>
      <c r="F38" s="29">
        <v>39303</v>
      </c>
      <c r="G38" s="30" t="s">
        <v>27</v>
      </c>
      <c r="H38" s="30" t="s">
        <v>28</v>
      </c>
      <c r="I38" s="30" t="s">
        <v>29</v>
      </c>
      <c r="J38" s="30">
        <v>40</v>
      </c>
      <c r="K38" s="37">
        <v>22</v>
      </c>
      <c r="L38" s="38">
        <f t="shared" si="1"/>
        <v>880</v>
      </c>
    </row>
    <row r="39" spans="2:12" x14ac:dyDescent="0.25">
      <c r="B39" s="17"/>
      <c r="C39" s="21" t="s">
        <v>165</v>
      </c>
      <c r="D39" s="6" t="s">
        <v>166</v>
      </c>
      <c r="E39" s="6" t="s">
        <v>256</v>
      </c>
      <c r="F39" s="27">
        <v>39303</v>
      </c>
      <c r="G39" s="28" t="s">
        <v>33</v>
      </c>
      <c r="H39" s="28" t="s">
        <v>34</v>
      </c>
      <c r="I39" s="28" t="s">
        <v>35</v>
      </c>
      <c r="J39" s="28">
        <v>40</v>
      </c>
      <c r="K39" s="35">
        <v>21</v>
      </c>
      <c r="L39" s="36">
        <f t="shared" si="1"/>
        <v>840</v>
      </c>
    </row>
    <row r="40" spans="2:12" x14ac:dyDescent="0.25">
      <c r="B40" s="17"/>
      <c r="C40" s="22" t="s">
        <v>168</v>
      </c>
      <c r="D40" s="10" t="s">
        <v>169</v>
      </c>
      <c r="E40" s="10" t="s">
        <v>129</v>
      </c>
      <c r="F40" s="29">
        <v>39339</v>
      </c>
      <c r="G40" s="30" t="s">
        <v>39</v>
      </c>
      <c r="H40" s="30" t="s">
        <v>40</v>
      </c>
      <c r="I40" s="30" t="s">
        <v>41</v>
      </c>
      <c r="J40" s="30">
        <v>40</v>
      </c>
      <c r="K40" s="37">
        <v>24</v>
      </c>
      <c r="L40" s="38">
        <f t="shared" si="1"/>
        <v>960</v>
      </c>
    </row>
    <row r="41" spans="2:12" x14ac:dyDescent="0.25">
      <c r="B41" s="17"/>
      <c r="C41" s="21" t="s">
        <v>171</v>
      </c>
      <c r="D41" s="6" t="s">
        <v>172</v>
      </c>
      <c r="E41" s="6" t="s">
        <v>132</v>
      </c>
      <c r="F41" s="27">
        <v>39339</v>
      </c>
      <c r="G41" s="28" t="s">
        <v>15</v>
      </c>
      <c r="H41" s="28" t="s">
        <v>16</v>
      </c>
      <c r="I41" s="28" t="s">
        <v>45</v>
      </c>
      <c r="J41" s="28">
        <v>40</v>
      </c>
      <c r="K41" s="35">
        <v>23.25</v>
      </c>
      <c r="L41" s="36">
        <f t="shared" si="1"/>
        <v>930</v>
      </c>
    </row>
    <row r="42" spans="2:12" x14ac:dyDescent="0.25">
      <c r="B42" s="17"/>
      <c r="C42" s="22" t="s">
        <v>174</v>
      </c>
      <c r="D42" s="10" t="s">
        <v>175</v>
      </c>
      <c r="E42" s="10" t="s">
        <v>271</v>
      </c>
      <c r="F42" s="29">
        <v>39375</v>
      </c>
      <c r="G42" s="30" t="s">
        <v>21</v>
      </c>
      <c r="H42" s="30" t="s">
        <v>22</v>
      </c>
      <c r="I42" s="30" t="s">
        <v>49</v>
      </c>
      <c r="J42" s="30">
        <v>32</v>
      </c>
      <c r="K42" s="37">
        <v>17</v>
      </c>
      <c r="L42" s="38">
        <f t="shared" si="1"/>
        <v>544</v>
      </c>
    </row>
    <row r="43" spans="2:12" x14ac:dyDescent="0.25">
      <c r="B43" s="17"/>
      <c r="C43" s="21" t="s">
        <v>177</v>
      </c>
      <c r="D43" s="6" t="s">
        <v>178</v>
      </c>
      <c r="E43" s="6" t="s">
        <v>97</v>
      </c>
      <c r="F43" s="27">
        <v>39375</v>
      </c>
      <c r="G43" s="28" t="s">
        <v>27</v>
      </c>
      <c r="H43" s="28" t="s">
        <v>28</v>
      </c>
      <c r="I43" s="28" t="s">
        <v>17</v>
      </c>
      <c r="J43" s="28">
        <v>40</v>
      </c>
      <c r="K43" s="35">
        <v>18.350000000000001</v>
      </c>
      <c r="L43" s="36">
        <f t="shared" si="1"/>
        <v>734</v>
      </c>
    </row>
    <row r="44" spans="2:12" x14ac:dyDescent="0.25">
      <c r="B44" s="17"/>
      <c r="C44" s="22" t="s">
        <v>180</v>
      </c>
      <c r="D44" s="10" t="s">
        <v>181</v>
      </c>
      <c r="E44" s="10" t="s">
        <v>144</v>
      </c>
      <c r="F44" s="29">
        <v>39390</v>
      </c>
      <c r="G44" s="30" t="s">
        <v>33</v>
      </c>
      <c r="H44" s="30" t="s">
        <v>34</v>
      </c>
      <c r="I44" s="30" t="s">
        <v>23</v>
      </c>
      <c r="J44" s="30">
        <v>40</v>
      </c>
      <c r="K44" s="37">
        <v>23</v>
      </c>
      <c r="L44" s="38">
        <f t="shared" si="1"/>
        <v>920</v>
      </c>
    </row>
    <row r="45" spans="2:12" x14ac:dyDescent="0.25">
      <c r="B45" s="17"/>
      <c r="C45" s="21" t="s">
        <v>183</v>
      </c>
      <c r="D45" s="6" t="s">
        <v>184</v>
      </c>
      <c r="E45" s="6" t="s">
        <v>271</v>
      </c>
      <c r="F45" s="27">
        <v>39390</v>
      </c>
      <c r="G45" s="28" t="s">
        <v>33</v>
      </c>
      <c r="H45" s="28" t="s">
        <v>34</v>
      </c>
      <c r="I45" s="28" t="s">
        <v>29</v>
      </c>
      <c r="J45" s="28">
        <v>34</v>
      </c>
      <c r="K45" s="35">
        <v>14.25</v>
      </c>
      <c r="L45" s="36">
        <f t="shared" si="1"/>
        <v>484.5</v>
      </c>
    </row>
    <row r="46" spans="2:12" x14ac:dyDescent="0.25">
      <c r="B46" s="17"/>
      <c r="C46" s="22" t="s">
        <v>188</v>
      </c>
      <c r="D46" s="10" t="s">
        <v>189</v>
      </c>
      <c r="E46" s="10" t="s">
        <v>156</v>
      </c>
      <c r="F46" s="29">
        <v>39393</v>
      </c>
      <c r="G46" s="30" t="s">
        <v>15</v>
      </c>
      <c r="H46" s="30" t="s">
        <v>16</v>
      </c>
      <c r="I46" s="30" t="s">
        <v>35</v>
      </c>
      <c r="J46" s="30">
        <v>40</v>
      </c>
      <c r="K46" s="37">
        <v>15</v>
      </c>
      <c r="L46" s="38">
        <f t="shared" si="1"/>
        <v>600</v>
      </c>
    </row>
    <row r="47" spans="2:12" x14ac:dyDescent="0.25">
      <c r="B47" s="17"/>
      <c r="C47" s="21" t="s">
        <v>194</v>
      </c>
      <c r="D47" s="6" t="s">
        <v>195</v>
      </c>
      <c r="E47" s="6" t="s">
        <v>162</v>
      </c>
      <c r="F47" s="27">
        <v>39393</v>
      </c>
      <c r="G47" s="28" t="s">
        <v>21</v>
      </c>
      <c r="H47" s="28" t="s">
        <v>22</v>
      </c>
      <c r="I47" s="28" t="s">
        <v>41</v>
      </c>
      <c r="J47" s="28">
        <v>40</v>
      </c>
      <c r="K47" s="35">
        <v>22</v>
      </c>
      <c r="L47" s="36">
        <f t="shared" si="1"/>
        <v>880</v>
      </c>
    </row>
    <row r="48" spans="2:12" x14ac:dyDescent="0.25">
      <c r="B48" s="17"/>
      <c r="C48" s="22" t="s">
        <v>196</v>
      </c>
      <c r="D48" s="10" t="s">
        <v>197</v>
      </c>
      <c r="E48" s="10" t="s">
        <v>159</v>
      </c>
      <c r="F48" s="29">
        <v>39411</v>
      </c>
      <c r="G48" s="30" t="s">
        <v>27</v>
      </c>
      <c r="H48" s="30" t="s">
        <v>28</v>
      </c>
      <c r="I48" s="30" t="s">
        <v>45</v>
      </c>
      <c r="J48" s="30">
        <v>40</v>
      </c>
      <c r="K48" s="37">
        <v>21</v>
      </c>
      <c r="L48" s="38">
        <f t="shared" si="1"/>
        <v>840</v>
      </c>
    </row>
    <row r="49" spans="2:12" x14ac:dyDescent="0.25">
      <c r="B49" s="17"/>
      <c r="C49" s="21" t="s">
        <v>199</v>
      </c>
      <c r="D49" s="6" t="s">
        <v>200</v>
      </c>
      <c r="E49" s="6" t="s">
        <v>288</v>
      </c>
      <c r="F49" s="27">
        <v>39411</v>
      </c>
      <c r="G49" s="28" t="s">
        <v>33</v>
      </c>
      <c r="H49" s="28" t="s">
        <v>34</v>
      </c>
      <c r="I49" s="28" t="s">
        <v>49</v>
      </c>
      <c r="J49" s="28">
        <v>40</v>
      </c>
      <c r="K49" s="35">
        <v>24</v>
      </c>
      <c r="L49" s="36">
        <f t="shared" si="1"/>
        <v>960</v>
      </c>
    </row>
    <row r="50" spans="2:12" x14ac:dyDescent="0.25">
      <c r="B50" s="17"/>
      <c r="C50" s="22" t="s">
        <v>203</v>
      </c>
      <c r="D50" s="10" t="s">
        <v>204</v>
      </c>
      <c r="E50" s="10" t="s">
        <v>289</v>
      </c>
      <c r="F50" s="29">
        <v>39526</v>
      </c>
      <c r="G50" s="30" t="s">
        <v>39</v>
      </c>
      <c r="H50" s="30" t="s">
        <v>40</v>
      </c>
      <c r="I50" s="30" t="s">
        <v>17</v>
      </c>
      <c r="J50" s="30">
        <v>32</v>
      </c>
      <c r="K50" s="37">
        <v>23.25</v>
      </c>
      <c r="L50" s="38">
        <f t="shared" si="1"/>
        <v>744</v>
      </c>
    </row>
    <row r="51" spans="2:12" x14ac:dyDescent="0.25">
      <c r="B51" s="17"/>
      <c r="C51" s="21" t="s">
        <v>206</v>
      </c>
      <c r="D51" s="6" t="s">
        <v>207</v>
      </c>
      <c r="E51" s="6" t="s">
        <v>290</v>
      </c>
      <c r="F51" s="27">
        <v>39526</v>
      </c>
      <c r="G51" s="28" t="s">
        <v>15</v>
      </c>
      <c r="H51" s="28" t="s">
        <v>16</v>
      </c>
      <c r="I51" s="28" t="s">
        <v>23</v>
      </c>
      <c r="J51" s="28">
        <v>40</v>
      </c>
      <c r="K51" s="35">
        <v>17</v>
      </c>
      <c r="L51" s="36">
        <f t="shared" si="1"/>
        <v>680</v>
      </c>
    </row>
    <row r="52" spans="2:12" x14ac:dyDescent="0.25">
      <c r="B52" s="17"/>
      <c r="C52" s="22" t="s">
        <v>206</v>
      </c>
      <c r="D52" s="10" t="s">
        <v>207</v>
      </c>
      <c r="E52" s="10" t="s">
        <v>291</v>
      </c>
      <c r="F52" s="29">
        <v>39561</v>
      </c>
      <c r="G52" s="30" t="s">
        <v>15</v>
      </c>
      <c r="H52" s="30" t="s">
        <v>16</v>
      </c>
      <c r="I52" s="30" t="s">
        <v>23</v>
      </c>
      <c r="J52" s="30">
        <v>40</v>
      </c>
      <c r="K52" s="37">
        <v>17</v>
      </c>
      <c r="L52" s="38">
        <f t="shared" si="1"/>
        <v>680</v>
      </c>
    </row>
    <row r="53" spans="2:12" x14ac:dyDescent="0.25">
      <c r="B53" s="17"/>
      <c r="C53" s="21" t="s">
        <v>209</v>
      </c>
      <c r="D53" s="6" t="s">
        <v>210</v>
      </c>
      <c r="E53" s="6" t="s">
        <v>292</v>
      </c>
      <c r="F53" s="27">
        <v>39561</v>
      </c>
      <c r="G53" s="28" t="s">
        <v>15</v>
      </c>
      <c r="H53" s="28" t="s">
        <v>16</v>
      </c>
      <c r="I53" s="28" t="s">
        <v>29</v>
      </c>
      <c r="J53" s="28">
        <v>44</v>
      </c>
      <c r="K53" s="35">
        <v>18</v>
      </c>
      <c r="L53" s="36">
        <f t="shared" si="1"/>
        <v>792</v>
      </c>
    </row>
    <row r="54" spans="2:12" x14ac:dyDescent="0.25">
      <c r="B54" s="17"/>
      <c r="C54" s="22" t="s">
        <v>209</v>
      </c>
      <c r="D54" s="10" t="s">
        <v>210</v>
      </c>
      <c r="E54" s="10" t="s">
        <v>293</v>
      </c>
      <c r="F54" s="29">
        <v>39561</v>
      </c>
      <c r="G54" s="30" t="s">
        <v>15</v>
      </c>
      <c r="H54" s="30" t="s">
        <v>16</v>
      </c>
      <c r="I54" s="30" t="s">
        <v>29</v>
      </c>
      <c r="J54" s="30">
        <v>40</v>
      </c>
      <c r="K54" s="37">
        <v>18</v>
      </c>
      <c r="L54" s="38">
        <f t="shared" si="1"/>
        <v>720</v>
      </c>
    </row>
    <row r="55" spans="2:12" x14ac:dyDescent="0.25">
      <c r="B55" s="17"/>
      <c r="C55" s="21" t="s">
        <v>212</v>
      </c>
      <c r="D55" s="6" t="s">
        <v>213</v>
      </c>
      <c r="E55" s="6" t="s">
        <v>294</v>
      </c>
      <c r="F55" s="27">
        <v>39561</v>
      </c>
      <c r="G55" s="28" t="s">
        <v>27</v>
      </c>
      <c r="H55" s="28" t="s">
        <v>28</v>
      </c>
      <c r="I55" s="28" t="s">
        <v>35</v>
      </c>
      <c r="J55" s="28">
        <v>36</v>
      </c>
      <c r="K55" s="35">
        <v>23.25</v>
      </c>
      <c r="L55" s="36">
        <f t="shared" si="1"/>
        <v>837</v>
      </c>
    </row>
    <row r="56" spans="2:12" x14ac:dyDescent="0.25">
      <c r="B56" s="17"/>
      <c r="C56" s="22" t="s">
        <v>212</v>
      </c>
      <c r="D56" s="10" t="s">
        <v>213</v>
      </c>
      <c r="E56" s="10" t="s">
        <v>295</v>
      </c>
      <c r="F56" s="29">
        <v>39561</v>
      </c>
      <c r="G56" s="30" t="s">
        <v>27</v>
      </c>
      <c r="H56" s="30" t="s">
        <v>28</v>
      </c>
      <c r="I56" s="30" t="s">
        <v>35</v>
      </c>
      <c r="J56" s="30">
        <v>36</v>
      </c>
      <c r="K56" s="37">
        <v>23.25</v>
      </c>
      <c r="L56" s="38">
        <f t="shared" si="1"/>
        <v>837</v>
      </c>
    </row>
    <row r="57" spans="2:12" x14ac:dyDescent="0.25">
      <c r="B57" s="17"/>
      <c r="C57" s="21" t="s">
        <v>215</v>
      </c>
      <c r="D57" s="6" t="s">
        <v>216</v>
      </c>
      <c r="E57" s="6" t="s">
        <v>296</v>
      </c>
      <c r="F57" s="27">
        <v>39561</v>
      </c>
      <c r="G57" s="28" t="s">
        <v>33</v>
      </c>
      <c r="H57" s="28" t="s">
        <v>34</v>
      </c>
      <c r="I57" s="28" t="s">
        <v>41</v>
      </c>
      <c r="J57" s="28">
        <v>40</v>
      </c>
      <c r="K57" s="35">
        <v>14</v>
      </c>
      <c r="L57" s="36">
        <f t="shared" si="1"/>
        <v>560</v>
      </c>
    </row>
    <row r="58" spans="2:12" x14ac:dyDescent="0.25">
      <c r="B58" s="17"/>
      <c r="C58" s="22" t="s">
        <v>215</v>
      </c>
      <c r="D58" s="10" t="s">
        <v>216</v>
      </c>
      <c r="E58" s="10" t="s">
        <v>164</v>
      </c>
      <c r="F58" s="29">
        <v>39579</v>
      </c>
      <c r="G58" s="30" t="s">
        <v>33</v>
      </c>
      <c r="H58" s="30" t="s">
        <v>34</v>
      </c>
      <c r="I58" s="30" t="s">
        <v>41</v>
      </c>
      <c r="J58" s="30">
        <v>40</v>
      </c>
      <c r="K58" s="37">
        <v>14</v>
      </c>
      <c r="L58" s="38">
        <f t="shared" si="1"/>
        <v>560</v>
      </c>
    </row>
    <row r="59" spans="2:12" x14ac:dyDescent="0.25">
      <c r="B59" s="17"/>
      <c r="C59" s="21" t="s">
        <v>218</v>
      </c>
      <c r="D59" s="6" t="s">
        <v>219</v>
      </c>
      <c r="E59" s="6" t="s">
        <v>297</v>
      </c>
      <c r="F59" s="27">
        <v>39579</v>
      </c>
      <c r="G59" s="28" t="s">
        <v>39</v>
      </c>
      <c r="H59" s="28" t="s">
        <v>40</v>
      </c>
      <c r="I59" s="28" t="s">
        <v>45</v>
      </c>
      <c r="J59" s="28">
        <v>40</v>
      </c>
      <c r="K59" s="35">
        <v>15.35</v>
      </c>
      <c r="L59" s="36">
        <f t="shared" si="1"/>
        <v>614</v>
      </c>
    </row>
    <row r="60" spans="2:12" x14ac:dyDescent="0.25">
      <c r="B60" s="17"/>
      <c r="C60" s="22" t="s">
        <v>218</v>
      </c>
      <c r="D60" s="10" t="s">
        <v>219</v>
      </c>
      <c r="E60" s="10" t="s">
        <v>170</v>
      </c>
      <c r="F60" s="29">
        <v>39579</v>
      </c>
      <c r="G60" s="30" t="s">
        <v>39</v>
      </c>
      <c r="H60" s="30" t="s">
        <v>40</v>
      </c>
      <c r="I60" s="30" t="s">
        <v>45</v>
      </c>
      <c r="J60" s="30">
        <v>40</v>
      </c>
      <c r="K60" s="37">
        <v>15.35</v>
      </c>
      <c r="L60" s="38">
        <f t="shared" si="1"/>
        <v>614</v>
      </c>
    </row>
    <row r="61" spans="2:12" x14ac:dyDescent="0.25">
      <c r="B61" s="17"/>
      <c r="C61" s="21" t="s">
        <v>221</v>
      </c>
      <c r="D61" s="6" t="s">
        <v>222</v>
      </c>
      <c r="E61" s="6" t="s">
        <v>298</v>
      </c>
      <c r="F61" s="27">
        <v>39579</v>
      </c>
      <c r="G61" s="28" t="s">
        <v>15</v>
      </c>
      <c r="H61" s="28" t="s">
        <v>16</v>
      </c>
      <c r="I61" s="28" t="s">
        <v>49</v>
      </c>
      <c r="J61" s="28">
        <v>40</v>
      </c>
      <c r="K61" s="35">
        <v>22</v>
      </c>
      <c r="L61" s="36">
        <f t="shared" si="1"/>
        <v>880</v>
      </c>
    </row>
    <row r="62" spans="2:12" x14ac:dyDescent="0.25">
      <c r="B62" s="17"/>
      <c r="C62" s="22" t="s">
        <v>224</v>
      </c>
      <c r="D62" s="10" t="s">
        <v>225</v>
      </c>
      <c r="E62" s="10" t="s">
        <v>176</v>
      </c>
      <c r="F62" s="29">
        <v>39579</v>
      </c>
      <c r="G62" s="30" t="s">
        <v>21</v>
      </c>
      <c r="H62" s="30" t="s">
        <v>22</v>
      </c>
      <c r="I62" s="30" t="s">
        <v>17</v>
      </c>
      <c r="J62" s="30">
        <v>40</v>
      </c>
      <c r="K62" s="37">
        <v>21.8</v>
      </c>
      <c r="L62" s="38">
        <f t="shared" si="1"/>
        <v>872</v>
      </c>
    </row>
    <row r="63" spans="2:12" x14ac:dyDescent="0.25">
      <c r="B63" s="17"/>
      <c r="C63" s="21" t="s">
        <v>227</v>
      </c>
      <c r="D63" s="6" t="s">
        <v>228</v>
      </c>
      <c r="E63" s="6" t="s">
        <v>299</v>
      </c>
      <c r="F63" s="27">
        <v>39579</v>
      </c>
      <c r="G63" s="28" t="s">
        <v>27</v>
      </c>
      <c r="H63" s="28" t="s">
        <v>28</v>
      </c>
      <c r="I63" s="28" t="s">
        <v>23</v>
      </c>
      <c r="J63" s="28">
        <v>31</v>
      </c>
      <c r="K63" s="35">
        <v>24</v>
      </c>
      <c r="L63" s="36">
        <f t="shared" si="1"/>
        <v>744</v>
      </c>
    </row>
    <row r="64" spans="2:12" x14ac:dyDescent="0.25">
      <c r="B64" s="17"/>
      <c r="C64" s="22" t="s">
        <v>230</v>
      </c>
      <c r="D64" s="10" t="s">
        <v>231</v>
      </c>
      <c r="E64" s="10" t="s">
        <v>300</v>
      </c>
      <c r="F64" s="29">
        <v>39597</v>
      </c>
      <c r="G64" s="30" t="s">
        <v>33</v>
      </c>
      <c r="H64" s="30" t="s">
        <v>34</v>
      </c>
      <c r="I64" s="30" t="s">
        <v>29</v>
      </c>
      <c r="J64" s="30">
        <v>40</v>
      </c>
      <c r="K64" s="37">
        <v>23.35</v>
      </c>
      <c r="L64" s="38">
        <f t="shared" si="1"/>
        <v>934</v>
      </c>
    </row>
    <row r="65" spans="2:12" x14ac:dyDescent="0.25">
      <c r="B65" s="17"/>
      <c r="C65" s="21" t="s">
        <v>233</v>
      </c>
      <c r="D65" s="6" t="s">
        <v>219</v>
      </c>
      <c r="E65" s="6" t="s">
        <v>301</v>
      </c>
      <c r="F65" s="27">
        <v>39597</v>
      </c>
      <c r="G65" s="28" t="s">
        <v>39</v>
      </c>
      <c r="H65" s="28" t="s">
        <v>40</v>
      </c>
      <c r="I65" s="28" t="s">
        <v>35</v>
      </c>
      <c r="J65" s="28">
        <v>36</v>
      </c>
      <c r="K65" s="35">
        <v>17</v>
      </c>
      <c r="L65" s="36">
        <f t="shared" si="1"/>
        <v>612</v>
      </c>
    </row>
    <row r="66" spans="2:12" x14ac:dyDescent="0.25">
      <c r="B66" s="17"/>
      <c r="C66" s="22" t="s">
        <v>235</v>
      </c>
      <c r="D66" s="10" t="s">
        <v>169</v>
      </c>
      <c r="E66" s="10" t="s">
        <v>190</v>
      </c>
      <c r="F66" s="29">
        <v>39615</v>
      </c>
      <c r="G66" s="30" t="s">
        <v>15</v>
      </c>
      <c r="H66" s="30" t="s">
        <v>16</v>
      </c>
      <c r="I66" s="30" t="s">
        <v>41</v>
      </c>
      <c r="J66" s="30">
        <v>39</v>
      </c>
      <c r="K66" s="37">
        <v>18.350000000000001</v>
      </c>
      <c r="L66" s="38">
        <f t="shared" si="1"/>
        <v>715.65000000000009</v>
      </c>
    </row>
    <row r="67" spans="2:12" x14ac:dyDescent="0.25">
      <c r="B67" s="17"/>
      <c r="C67" s="21" t="s">
        <v>237</v>
      </c>
      <c r="D67" s="6" t="s">
        <v>238</v>
      </c>
      <c r="E67" s="6" t="s">
        <v>302</v>
      </c>
      <c r="F67" s="27">
        <v>39615</v>
      </c>
      <c r="G67" s="28" t="s">
        <v>21</v>
      </c>
      <c r="H67" s="28" t="s">
        <v>22</v>
      </c>
      <c r="I67" s="28" t="s">
        <v>45</v>
      </c>
      <c r="J67" s="28">
        <v>40</v>
      </c>
      <c r="K67" s="35">
        <v>23</v>
      </c>
      <c r="L67" s="36">
        <f t="shared" si="1"/>
        <v>920</v>
      </c>
    </row>
    <row r="68" spans="2:12" x14ac:dyDescent="0.25">
      <c r="B68" s="17"/>
      <c r="C68" s="22" t="s">
        <v>240</v>
      </c>
      <c r="D68" s="10" t="s">
        <v>241</v>
      </c>
      <c r="E68" s="10" t="s">
        <v>303</v>
      </c>
      <c r="F68" s="29">
        <v>39615</v>
      </c>
      <c r="G68" s="30" t="s">
        <v>27</v>
      </c>
      <c r="H68" s="30" t="s">
        <v>28</v>
      </c>
      <c r="I68" s="30" t="s">
        <v>49</v>
      </c>
      <c r="J68" s="30">
        <v>40</v>
      </c>
      <c r="K68" s="37">
        <v>14.25</v>
      </c>
      <c r="L68" s="38">
        <f t="shared" ref="L68:L99" si="2">J68*K68</f>
        <v>570</v>
      </c>
    </row>
    <row r="69" spans="2:12" x14ac:dyDescent="0.25">
      <c r="B69" s="17"/>
      <c r="C69" s="21" t="s">
        <v>244</v>
      </c>
      <c r="D69" s="6" t="s">
        <v>245</v>
      </c>
      <c r="E69" s="6" t="s">
        <v>201</v>
      </c>
      <c r="F69" s="27">
        <v>39615</v>
      </c>
      <c r="G69" s="28" t="s">
        <v>33</v>
      </c>
      <c r="H69" s="28" t="s">
        <v>34</v>
      </c>
      <c r="I69" s="28" t="s">
        <v>17</v>
      </c>
      <c r="J69" s="28">
        <v>40</v>
      </c>
      <c r="K69" s="35">
        <v>15.5</v>
      </c>
      <c r="L69" s="36">
        <f t="shared" si="2"/>
        <v>620</v>
      </c>
    </row>
    <row r="70" spans="2:12" x14ac:dyDescent="0.25">
      <c r="B70" s="17"/>
      <c r="C70" s="22" t="s">
        <v>247</v>
      </c>
      <c r="D70" s="10" t="s">
        <v>78</v>
      </c>
      <c r="E70" s="10" t="s">
        <v>205</v>
      </c>
      <c r="F70" s="29">
        <v>39633</v>
      </c>
      <c r="G70" s="30" t="s">
        <v>39</v>
      </c>
      <c r="H70" s="30" t="s">
        <v>40</v>
      </c>
      <c r="I70" s="30" t="s">
        <v>23</v>
      </c>
      <c r="J70" s="30">
        <v>40</v>
      </c>
      <c r="K70" s="37">
        <v>22</v>
      </c>
      <c r="L70" s="38">
        <f t="shared" si="2"/>
        <v>880</v>
      </c>
    </row>
    <row r="71" spans="2:12" x14ac:dyDescent="0.25">
      <c r="B71" s="17"/>
      <c r="C71" s="21" t="s">
        <v>249</v>
      </c>
      <c r="D71" s="6" t="s">
        <v>250</v>
      </c>
      <c r="E71" s="6" t="s">
        <v>304</v>
      </c>
      <c r="F71" s="27">
        <v>39633</v>
      </c>
      <c r="G71" s="28" t="s">
        <v>15</v>
      </c>
      <c r="H71" s="28" t="s">
        <v>16</v>
      </c>
      <c r="I71" s="28" t="s">
        <v>29</v>
      </c>
      <c r="J71" s="28">
        <v>36</v>
      </c>
      <c r="K71" s="35">
        <v>21.25</v>
      </c>
      <c r="L71" s="36">
        <f t="shared" si="2"/>
        <v>765</v>
      </c>
    </row>
    <row r="72" spans="2:12" x14ac:dyDescent="0.25">
      <c r="B72" s="17"/>
      <c r="C72" s="22" t="s">
        <v>252</v>
      </c>
      <c r="D72" s="10" t="s">
        <v>253</v>
      </c>
      <c r="E72" s="10" t="s">
        <v>208</v>
      </c>
      <c r="F72" s="29">
        <v>39651</v>
      </c>
      <c r="G72" s="30" t="s">
        <v>21</v>
      </c>
      <c r="H72" s="30" t="s">
        <v>22</v>
      </c>
      <c r="I72" s="30" t="s">
        <v>35</v>
      </c>
      <c r="J72" s="30">
        <v>32</v>
      </c>
      <c r="K72" s="37">
        <v>24</v>
      </c>
      <c r="L72" s="38">
        <f t="shared" si="2"/>
        <v>768</v>
      </c>
    </row>
    <row r="73" spans="2:12" x14ac:dyDescent="0.25">
      <c r="B73" s="17"/>
      <c r="C73" s="21" t="s">
        <v>257</v>
      </c>
      <c r="D73" s="6" t="s">
        <v>258</v>
      </c>
      <c r="E73" s="6" t="s">
        <v>305</v>
      </c>
      <c r="F73" s="27">
        <v>39651</v>
      </c>
      <c r="G73" s="28" t="s">
        <v>27</v>
      </c>
      <c r="H73" s="28" t="s">
        <v>28</v>
      </c>
      <c r="I73" s="28" t="s">
        <v>41</v>
      </c>
      <c r="J73" s="28">
        <v>40</v>
      </c>
      <c r="K73" s="35">
        <v>23.45</v>
      </c>
      <c r="L73" s="36">
        <f t="shared" si="2"/>
        <v>938</v>
      </c>
    </row>
    <row r="74" spans="2:12" x14ac:dyDescent="0.25">
      <c r="B74" s="17"/>
      <c r="C74" s="22" t="s">
        <v>262</v>
      </c>
      <c r="D74" s="10" t="s">
        <v>263</v>
      </c>
      <c r="E74" s="10" t="s">
        <v>211</v>
      </c>
      <c r="F74" s="29">
        <v>39669</v>
      </c>
      <c r="G74" s="30" t="s">
        <v>33</v>
      </c>
      <c r="H74" s="30" t="s">
        <v>34</v>
      </c>
      <c r="I74" s="30" t="s">
        <v>45</v>
      </c>
      <c r="J74" s="30">
        <v>40</v>
      </c>
      <c r="K74" s="37">
        <v>17.25</v>
      </c>
      <c r="L74" s="38">
        <f t="shared" si="2"/>
        <v>690</v>
      </c>
    </row>
    <row r="75" spans="2:12" x14ac:dyDescent="0.25">
      <c r="B75" s="17"/>
      <c r="C75" s="21" t="s">
        <v>260</v>
      </c>
      <c r="D75" s="6" t="s">
        <v>89</v>
      </c>
      <c r="E75" s="6" t="s">
        <v>278</v>
      </c>
      <c r="F75" s="27">
        <v>39669</v>
      </c>
      <c r="G75" s="28" t="s">
        <v>39</v>
      </c>
      <c r="H75" s="28" t="s">
        <v>40</v>
      </c>
      <c r="I75" s="28" t="s">
        <v>49</v>
      </c>
      <c r="J75" s="28">
        <v>40</v>
      </c>
      <c r="K75" s="35">
        <v>18</v>
      </c>
      <c r="L75" s="36">
        <f t="shared" si="2"/>
        <v>720</v>
      </c>
    </row>
    <row r="76" spans="2:12" x14ac:dyDescent="0.25">
      <c r="B76" s="17"/>
      <c r="C76" s="22" t="s">
        <v>264</v>
      </c>
      <c r="D76" s="10" t="s">
        <v>265</v>
      </c>
      <c r="E76" s="10" t="s">
        <v>306</v>
      </c>
      <c r="F76" s="29">
        <v>39669</v>
      </c>
      <c r="G76" s="30" t="s">
        <v>15</v>
      </c>
      <c r="H76" s="30" t="s">
        <v>16</v>
      </c>
      <c r="I76" s="30" t="s">
        <v>17</v>
      </c>
      <c r="J76" s="30">
        <v>45</v>
      </c>
      <c r="K76" s="37">
        <v>23</v>
      </c>
      <c r="L76" s="38">
        <f t="shared" si="2"/>
        <v>1035</v>
      </c>
    </row>
    <row r="77" spans="2:12" x14ac:dyDescent="0.25">
      <c r="B77" s="17"/>
      <c r="C77" s="21" t="s">
        <v>86</v>
      </c>
      <c r="D77" s="6" t="s">
        <v>81</v>
      </c>
      <c r="E77" s="6" t="s">
        <v>217</v>
      </c>
      <c r="F77" s="27">
        <v>39669</v>
      </c>
      <c r="G77" s="28" t="s">
        <v>27</v>
      </c>
      <c r="H77" s="28" t="s">
        <v>28</v>
      </c>
      <c r="I77" s="28" t="s">
        <v>35</v>
      </c>
      <c r="J77" s="28">
        <v>31</v>
      </c>
      <c r="K77" s="35">
        <v>14</v>
      </c>
      <c r="L77" s="36">
        <f t="shared" si="2"/>
        <v>434</v>
      </c>
    </row>
    <row r="78" spans="2:12" x14ac:dyDescent="0.25">
      <c r="B78" s="17"/>
      <c r="C78" s="22" t="s">
        <v>202</v>
      </c>
      <c r="D78" s="10" t="s">
        <v>84</v>
      </c>
      <c r="E78" s="10" t="s">
        <v>307</v>
      </c>
      <c r="F78" s="29">
        <v>39705</v>
      </c>
      <c r="G78" s="30" t="s">
        <v>33</v>
      </c>
      <c r="H78" s="30" t="s">
        <v>34</v>
      </c>
      <c r="I78" s="30" t="s">
        <v>41</v>
      </c>
      <c r="J78" s="30">
        <v>40</v>
      </c>
      <c r="K78" s="37">
        <v>15</v>
      </c>
      <c r="L78" s="38">
        <f t="shared" si="2"/>
        <v>600</v>
      </c>
    </row>
    <row r="79" spans="2:12" x14ac:dyDescent="0.25">
      <c r="B79" s="17"/>
      <c r="C79" s="21" t="s">
        <v>243</v>
      </c>
      <c r="D79" s="6" t="s">
        <v>89</v>
      </c>
      <c r="E79" s="6" t="s">
        <v>308</v>
      </c>
      <c r="F79" s="27">
        <v>39705</v>
      </c>
      <c r="G79" s="28" t="s">
        <v>39</v>
      </c>
      <c r="H79" s="28" t="s">
        <v>40</v>
      </c>
      <c r="I79" s="28" t="s">
        <v>45</v>
      </c>
      <c r="J79" s="28">
        <v>40</v>
      </c>
      <c r="K79" s="35">
        <v>22.25</v>
      </c>
      <c r="L79" s="36">
        <f t="shared" si="2"/>
        <v>890</v>
      </c>
    </row>
    <row r="80" spans="2:12" x14ac:dyDescent="0.25">
      <c r="B80" s="17"/>
      <c r="C80" s="22" t="s">
        <v>94</v>
      </c>
      <c r="D80" s="10" t="s">
        <v>92</v>
      </c>
      <c r="E80" s="10" t="s">
        <v>309</v>
      </c>
      <c r="F80" s="29">
        <v>39723</v>
      </c>
      <c r="G80" s="30" t="s">
        <v>15</v>
      </c>
      <c r="H80" s="30" t="s">
        <v>16</v>
      </c>
      <c r="I80" s="30" t="s">
        <v>49</v>
      </c>
      <c r="J80" s="30">
        <v>38</v>
      </c>
      <c r="K80" s="37">
        <v>21</v>
      </c>
      <c r="L80" s="38">
        <f t="shared" si="2"/>
        <v>798</v>
      </c>
    </row>
    <row r="81" spans="2:12" x14ac:dyDescent="0.25">
      <c r="B81" s="17"/>
      <c r="C81" s="21" t="s">
        <v>101</v>
      </c>
      <c r="D81" s="6" t="s">
        <v>102</v>
      </c>
      <c r="E81" s="6" t="s">
        <v>223</v>
      </c>
      <c r="F81" s="27">
        <v>39723</v>
      </c>
      <c r="G81" s="28" t="s">
        <v>21</v>
      </c>
      <c r="H81" s="28" t="s">
        <v>22</v>
      </c>
      <c r="I81" s="28" t="s">
        <v>17</v>
      </c>
      <c r="J81" s="28">
        <v>40</v>
      </c>
      <c r="K81" s="35">
        <v>24.75</v>
      </c>
      <c r="L81" s="36">
        <f t="shared" si="2"/>
        <v>990</v>
      </c>
    </row>
    <row r="82" spans="2:12" x14ac:dyDescent="0.25">
      <c r="B82" s="17"/>
      <c r="C82" s="22" t="s">
        <v>106</v>
      </c>
      <c r="D82" s="10" t="s">
        <v>99</v>
      </c>
      <c r="E82" s="10" t="s">
        <v>226</v>
      </c>
      <c r="F82" s="29">
        <v>39756</v>
      </c>
      <c r="G82" s="30" t="s">
        <v>27</v>
      </c>
      <c r="H82" s="30" t="s">
        <v>28</v>
      </c>
      <c r="I82" s="30" t="s">
        <v>23</v>
      </c>
      <c r="J82" s="30">
        <v>40</v>
      </c>
      <c r="K82" s="37">
        <v>23</v>
      </c>
      <c r="L82" s="38">
        <f t="shared" si="2"/>
        <v>920</v>
      </c>
    </row>
    <row r="83" spans="2:12" x14ac:dyDescent="0.25">
      <c r="B83" s="17"/>
      <c r="C83" s="21" t="s">
        <v>113</v>
      </c>
      <c r="D83" s="6" t="s">
        <v>108</v>
      </c>
      <c r="E83" s="6" t="s">
        <v>310</v>
      </c>
      <c r="F83" s="27">
        <v>39756</v>
      </c>
      <c r="G83" s="28" t="s">
        <v>33</v>
      </c>
      <c r="H83" s="28" t="s">
        <v>34</v>
      </c>
      <c r="I83" s="28" t="s">
        <v>29</v>
      </c>
      <c r="J83" s="28">
        <v>40</v>
      </c>
      <c r="K83" s="35">
        <v>17</v>
      </c>
      <c r="L83" s="36">
        <f t="shared" si="2"/>
        <v>680</v>
      </c>
    </row>
    <row r="84" spans="2:12" x14ac:dyDescent="0.25">
      <c r="B84" s="17"/>
      <c r="C84" s="22" t="s">
        <v>133</v>
      </c>
      <c r="D84" s="10" t="s">
        <v>134</v>
      </c>
      <c r="E84" s="10" t="s">
        <v>284</v>
      </c>
      <c r="F84" s="29">
        <v>39759</v>
      </c>
      <c r="G84" s="30" t="s">
        <v>39</v>
      </c>
      <c r="H84" s="30" t="s">
        <v>40</v>
      </c>
      <c r="I84" s="30" t="s">
        <v>35</v>
      </c>
      <c r="J84" s="30">
        <v>40</v>
      </c>
      <c r="K84" s="37">
        <v>18</v>
      </c>
      <c r="L84" s="38">
        <f t="shared" si="2"/>
        <v>720</v>
      </c>
    </row>
    <row r="85" spans="2:12" x14ac:dyDescent="0.25">
      <c r="B85" s="17"/>
      <c r="C85" s="21" t="s">
        <v>153</v>
      </c>
      <c r="D85" s="6" t="s">
        <v>25</v>
      </c>
      <c r="E85" s="6" t="s">
        <v>234</v>
      </c>
      <c r="F85" s="27">
        <v>39759</v>
      </c>
      <c r="G85" s="28" t="s">
        <v>15</v>
      </c>
      <c r="H85" s="28" t="s">
        <v>16</v>
      </c>
      <c r="I85" s="28" t="s">
        <v>41</v>
      </c>
      <c r="J85" s="28">
        <v>35</v>
      </c>
      <c r="K85" s="35">
        <v>23</v>
      </c>
      <c r="L85" s="36">
        <f t="shared" si="2"/>
        <v>805</v>
      </c>
    </row>
    <row r="86" spans="2:12" x14ac:dyDescent="0.25">
      <c r="B86" s="17"/>
      <c r="C86" s="22" t="s">
        <v>186</v>
      </c>
      <c r="D86" s="10" t="s">
        <v>117</v>
      </c>
      <c r="E86" s="10" t="s">
        <v>236</v>
      </c>
      <c r="F86" s="29">
        <v>39777</v>
      </c>
      <c r="G86" s="30" t="s">
        <v>21</v>
      </c>
      <c r="H86" s="30" t="s">
        <v>22</v>
      </c>
      <c r="I86" s="30" t="s">
        <v>45</v>
      </c>
      <c r="J86" s="30">
        <v>40</v>
      </c>
      <c r="K86" s="37">
        <v>14</v>
      </c>
      <c r="L86" s="38">
        <f t="shared" si="2"/>
        <v>560</v>
      </c>
    </row>
    <row r="87" spans="2:12" x14ac:dyDescent="0.25">
      <c r="B87" s="17"/>
      <c r="C87" s="21" t="s">
        <v>267</v>
      </c>
      <c r="D87" s="6" t="s">
        <v>120</v>
      </c>
      <c r="E87" s="6" t="s">
        <v>239</v>
      </c>
      <c r="F87" s="27">
        <v>39777</v>
      </c>
      <c r="G87" s="28" t="s">
        <v>27</v>
      </c>
      <c r="H87" s="28" t="s">
        <v>28</v>
      </c>
      <c r="I87" s="28" t="s">
        <v>49</v>
      </c>
      <c r="J87" s="28">
        <v>40</v>
      </c>
      <c r="K87" s="35">
        <v>15.35</v>
      </c>
      <c r="L87" s="36">
        <f t="shared" si="2"/>
        <v>614</v>
      </c>
    </row>
    <row r="88" spans="2:12" x14ac:dyDescent="0.25">
      <c r="B88" s="17"/>
      <c r="C88" s="22" t="s">
        <v>255</v>
      </c>
      <c r="D88" s="10" t="s">
        <v>123</v>
      </c>
      <c r="E88" s="10" t="s">
        <v>242</v>
      </c>
      <c r="F88" s="29">
        <v>39891</v>
      </c>
      <c r="G88" s="30" t="s">
        <v>33</v>
      </c>
      <c r="H88" s="30" t="s">
        <v>34</v>
      </c>
      <c r="I88" s="30" t="s">
        <v>17</v>
      </c>
      <c r="J88" s="30">
        <v>32</v>
      </c>
      <c r="K88" s="37">
        <v>22</v>
      </c>
      <c r="L88" s="38">
        <f t="shared" si="2"/>
        <v>704</v>
      </c>
    </row>
    <row r="89" spans="2:12" x14ac:dyDescent="0.25">
      <c r="B89" s="17"/>
      <c r="C89" s="21" t="s">
        <v>128</v>
      </c>
      <c r="D89" s="6" t="s">
        <v>126</v>
      </c>
      <c r="E89" s="6" t="s">
        <v>246</v>
      </c>
      <c r="F89" s="27">
        <v>39891</v>
      </c>
      <c r="G89" s="28" t="s">
        <v>39</v>
      </c>
      <c r="H89" s="28" t="s">
        <v>40</v>
      </c>
      <c r="I89" s="28" t="s">
        <v>23</v>
      </c>
      <c r="J89" s="28">
        <v>40</v>
      </c>
      <c r="K89" s="35">
        <v>21</v>
      </c>
      <c r="L89" s="36">
        <f t="shared" si="2"/>
        <v>840</v>
      </c>
    </row>
    <row r="90" spans="2:12" x14ac:dyDescent="0.25">
      <c r="B90" s="17"/>
      <c r="C90" s="22" t="s">
        <v>135</v>
      </c>
      <c r="D90" s="10" t="s">
        <v>136</v>
      </c>
      <c r="E90" s="10" t="s">
        <v>248</v>
      </c>
      <c r="F90" s="29">
        <v>39926</v>
      </c>
      <c r="G90" s="30" t="s">
        <v>15</v>
      </c>
      <c r="H90" s="30" t="s">
        <v>16</v>
      </c>
      <c r="I90" s="30" t="s">
        <v>29</v>
      </c>
      <c r="J90" s="30">
        <v>40</v>
      </c>
      <c r="K90" s="37">
        <v>24.45</v>
      </c>
      <c r="L90" s="38">
        <f t="shared" si="2"/>
        <v>978</v>
      </c>
    </row>
    <row r="91" spans="2:12" x14ac:dyDescent="0.25">
      <c r="B91" s="17"/>
      <c r="C91" s="21" t="s">
        <v>272</v>
      </c>
      <c r="D91" s="6" t="s">
        <v>138</v>
      </c>
      <c r="E91" s="6" t="s">
        <v>251</v>
      </c>
      <c r="F91" s="27">
        <v>39926</v>
      </c>
      <c r="G91" s="28" t="s">
        <v>21</v>
      </c>
      <c r="H91" s="28" t="s">
        <v>22</v>
      </c>
      <c r="I91" s="28" t="s">
        <v>35</v>
      </c>
      <c r="J91" s="28">
        <v>40</v>
      </c>
      <c r="K91" s="35">
        <v>23</v>
      </c>
      <c r="L91" s="36">
        <f t="shared" si="2"/>
        <v>920</v>
      </c>
    </row>
    <row r="92" spans="2:12" x14ac:dyDescent="0.25">
      <c r="B92" s="17"/>
      <c r="C92" s="22" t="s">
        <v>96</v>
      </c>
      <c r="D92" s="10" t="s">
        <v>63</v>
      </c>
      <c r="E92" s="10" t="s">
        <v>254</v>
      </c>
      <c r="F92" s="29">
        <v>39926</v>
      </c>
      <c r="G92" s="30" t="s">
        <v>27</v>
      </c>
      <c r="H92" s="30" t="s">
        <v>28</v>
      </c>
      <c r="I92" s="30" t="s">
        <v>41</v>
      </c>
      <c r="J92" s="30">
        <v>43</v>
      </c>
      <c r="K92" s="37">
        <v>17</v>
      </c>
      <c r="L92" s="38">
        <f t="shared" si="2"/>
        <v>731</v>
      </c>
    </row>
    <row r="93" spans="2:12" x14ac:dyDescent="0.25">
      <c r="B93" s="17"/>
      <c r="C93" s="21" t="s">
        <v>145</v>
      </c>
      <c r="D93" s="6" t="s">
        <v>146</v>
      </c>
      <c r="E93" s="6" t="s">
        <v>259</v>
      </c>
      <c r="F93" s="27">
        <v>39926</v>
      </c>
      <c r="G93" s="28" t="s">
        <v>33</v>
      </c>
      <c r="H93" s="28" t="s">
        <v>34</v>
      </c>
      <c r="I93" s="28" t="s">
        <v>45</v>
      </c>
      <c r="J93" s="28">
        <v>32</v>
      </c>
      <c r="K93" s="35">
        <v>18.75</v>
      </c>
      <c r="L93" s="36">
        <f t="shared" si="2"/>
        <v>600</v>
      </c>
    </row>
    <row r="94" spans="2:12" x14ac:dyDescent="0.25">
      <c r="B94" s="17"/>
      <c r="C94" s="22" t="s">
        <v>269</v>
      </c>
      <c r="D94" s="10" t="s">
        <v>270</v>
      </c>
      <c r="E94" s="10" t="s">
        <v>261</v>
      </c>
      <c r="F94" s="29">
        <v>39935</v>
      </c>
      <c r="G94" s="30" t="s">
        <v>39</v>
      </c>
      <c r="H94" s="30" t="s">
        <v>40</v>
      </c>
      <c r="I94" s="30" t="s">
        <v>49</v>
      </c>
      <c r="J94" s="30">
        <v>40</v>
      </c>
      <c r="K94" s="37">
        <v>23</v>
      </c>
      <c r="L94" s="38">
        <f t="shared" si="2"/>
        <v>920</v>
      </c>
    </row>
    <row r="95" spans="2:12" x14ac:dyDescent="0.25">
      <c r="B95" s="17"/>
      <c r="C95" s="21" t="s">
        <v>155</v>
      </c>
      <c r="D95" s="6" t="s">
        <v>151</v>
      </c>
      <c r="E95" s="6" t="s">
        <v>261</v>
      </c>
      <c r="F95" s="27">
        <v>39935</v>
      </c>
      <c r="G95" s="28" t="s">
        <v>15</v>
      </c>
      <c r="H95" s="28" t="s">
        <v>16</v>
      </c>
      <c r="I95" s="28" t="s">
        <v>17</v>
      </c>
      <c r="J95" s="28">
        <v>40</v>
      </c>
      <c r="K95" s="35">
        <v>14</v>
      </c>
      <c r="L95" s="36">
        <f t="shared" si="2"/>
        <v>560</v>
      </c>
    </row>
    <row r="96" spans="2:12" x14ac:dyDescent="0.25">
      <c r="B96" s="17"/>
      <c r="C96" s="22" t="s">
        <v>160</v>
      </c>
      <c r="D96" s="10" t="s">
        <v>161</v>
      </c>
      <c r="E96" s="10" t="s">
        <v>266</v>
      </c>
      <c r="F96" s="29">
        <v>39935</v>
      </c>
      <c r="G96" s="30" t="s">
        <v>21</v>
      </c>
      <c r="H96" s="30" t="s">
        <v>22</v>
      </c>
      <c r="I96" s="30" t="s">
        <v>23</v>
      </c>
      <c r="J96" s="30">
        <v>36</v>
      </c>
      <c r="K96" s="37">
        <v>15.45</v>
      </c>
      <c r="L96" s="38">
        <f t="shared" si="2"/>
        <v>556.19999999999993</v>
      </c>
    </row>
    <row r="97" spans="2:12" x14ac:dyDescent="0.25">
      <c r="B97" s="17"/>
      <c r="C97" s="21" t="s">
        <v>157</v>
      </c>
      <c r="D97" s="6" t="s">
        <v>158</v>
      </c>
      <c r="E97" s="6" t="s">
        <v>87</v>
      </c>
      <c r="F97" s="27">
        <v>39935</v>
      </c>
      <c r="G97" s="28" t="s">
        <v>27</v>
      </c>
      <c r="H97" s="28" t="s">
        <v>28</v>
      </c>
      <c r="I97" s="28" t="s">
        <v>29</v>
      </c>
      <c r="J97" s="28">
        <v>40</v>
      </c>
      <c r="K97" s="35">
        <v>22</v>
      </c>
      <c r="L97" s="36">
        <f t="shared" si="2"/>
        <v>880</v>
      </c>
    </row>
    <row r="98" spans="2:12" x14ac:dyDescent="0.25">
      <c r="B98" s="17"/>
      <c r="C98" s="22" t="s">
        <v>311</v>
      </c>
      <c r="D98" s="10" t="s">
        <v>312</v>
      </c>
      <c r="E98" s="10" t="s">
        <v>313</v>
      </c>
      <c r="F98" s="29">
        <v>39935</v>
      </c>
      <c r="G98" s="30" t="s">
        <v>15</v>
      </c>
      <c r="H98" s="30" t="s">
        <v>16</v>
      </c>
      <c r="I98" s="30" t="s">
        <v>17</v>
      </c>
      <c r="J98" s="30">
        <v>40</v>
      </c>
      <c r="K98" s="37">
        <v>15</v>
      </c>
      <c r="L98" s="38">
        <f t="shared" si="2"/>
        <v>600</v>
      </c>
    </row>
    <row r="99" spans="2:12" x14ac:dyDescent="0.25">
      <c r="B99" s="17"/>
      <c r="C99" s="21" t="s">
        <v>314</v>
      </c>
      <c r="D99" s="6" t="s">
        <v>315</v>
      </c>
      <c r="E99" s="6" t="s">
        <v>242</v>
      </c>
      <c r="F99" s="27">
        <v>39935</v>
      </c>
      <c r="G99" s="28" t="s">
        <v>21</v>
      </c>
      <c r="H99" s="28" t="s">
        <v>22</v>
      </c>
      <c r="I99" s="28" t="s">
        <v>23</v>
      </c>
      <c r="J99" s="28">
        <v>41</v>
      </c>
      <c r="K99" s="35">
        <v>22.25</v>
      </c>
      <c r="L99" s="36">
        <f t="shared" si="2"/>
        <v>912.25</v>
      </c>
    </row>
    <row r="100" spans="2:12" x14ac:dyDescent="0.25">
      <c r="B100" s="17"/>
      <c r="C100" s="22" t="s">
        <v>316</v>
      </c>
      <c r="D100" s="10" t="s">
        <v>317</v>
      </c>
      <c r="E100" s="10" t="s">
        <v>95</v>
      </c>
      <c r="F100" s="29">
        <v>39944</v>
      </c>
      <c r="G100" s="30" t="s">
        <v>27</v>
      </c>
      <c r="H100" s="30" t="s">
        <v>28</v>
      </c>
      <c r="I100" s="30" t="s">
        <v>29</v>
      </c>
      <c r="J100" s="30">
        <v>40</v>
      </c>
      <c r="K100" s="37">
        <v>21</v>
      </c>
      <c r="L100" s="38">
        <f t="shared" ref="L100:L131" si="3">J100*K100</f>
        <v>840</v>
      </c>
    </row>
    <row r="101" spans="2:12" x14ac:dyDescent="0.25">
      <c r="B101" s="17"/>
      <c r="C101" s="21" t="s">
        <v>318</v>
      </c>
      <c r="D101" s="6" t="s">
        <v>319</v>
      </c>
      <c r="E101" s="6" t="s">
        <v>100</v>
      </c>
      <c r="F101" s="27">
        <v>39944</v>
      </c>
      <c r="G101" s="28" t="s">
        <v>33</v>
      </c>
      <c r="H101" s="28" t="s">
        <v>34</v>
      </c>
      <c r="I101" s="28" t="s">
        <v>35</v>
      </c>
      <c r="J101" s="28">
        <v>40</v>
      </c>
      <c r="K101" s="35">
        <v>24</v>
      </c>
      <c r="L101" s="36">
        <f t="shared" si="3"/>
        <v>960</v>
      </c>
    </row>
    <row r="102" spans="2:12" x14ac:dyDescent="0.25">
      <c r="B102" s="17"/>
      <c r="C102" s="22" t="s">
        <v>320</v>
      </c>
      <c r="D102" s="10" t="s">
        <v>0</v>
      </c>
      <c r="E102" s="10" t="s">
        <v>105</v>
      </c>
      <c r="F102" s="29">
        <v>39944</v>
      </c>
      <c r="G102" s="30" t="s">
        <v>39</v>
      </c>
      <c r="H102" s="30" t="s">
        <v>40</v>
      </c>
      <c r="I102" s="30" t="s">
        <v>41</v>
      </c>
      <c r="J102" s="30">
        <v>36</v>
      </c>
      <c r="K102" s="37">
        <v>23</v>
      </c>
      <c r="L102" s="38">
        <f t="shared" si="3"/>
        <v>828</v>
      </c>
    </row>
    <row r="103" spans="2:12" x14ac:dyDescent="0.25">
      <c r="B103" s="17"/>
      <c r="C103" s="21" t="s">
        <v>321</v>
      </c>
      <c r="D103" s="6" t="s">
        <v>322</v>
      </c>
      <c r="E103" s="6" t="s">
        <v>112</v>
      </c>
      <c r="F103" s="27">
        <v>39944</v>
      </c>
      <c r="G103" s="28" t="s">
        <v>15</v>
      </c>
      <c r="H103" s="28" t="s">
        <v>16</v>
      </c>
      <c r="I103" s="28" t="s">
        <v>45</v>
      </c>
      <c r="J103" s="28">
        <v>40</v>
      </c>
      <c r="K103" s="35">
        <v>17</v>
      </c>
      <c r="L103" s="36">
        <f t="shared" si="3"/>
        <v>680</v>
      </c>
    </row>
    <row r="104" spans="2:12" x14ac:dyDescent="0.25">
      <c r="B104" s="17"/>
      <c r="C104" s="22" t="s">
        <v>323</v>
      </c>
      <c r="D104" s="10" t="s">
        <v>324</v>
      </c>
      <c r="E104" s="10" t="s">
        <v>132</v>
      </c>
      <c r="F104" s="29">
        <v>39944</v>
      </c>
      <c r="G104" s="30" t="s">
        <v>21</v>
      </c>
      <c r="H104" s="30" t="s">
        <v>22</v>
      </c>
      <c r="I104" s="30" t="s">
        <v>49</v>
      </c>
      <c r="J104" s="30">
        <v>40</v>
      </c>
      <c r="K104" s="37">
        <v>18.5</v>
      </c>
      <c r="L104" s="38">
        <f t="shared" si="3"/>
        <v>740</v>
      </c>
    </row>
    <row r="105" spans="2:12" x14ac:dyDescent="0.25">
      <c r="B105" s="17"/>
      <c r="C105" s="21" t="s">
        <v>325</v>
      </c>
      <c r="D105" s="6" t="s">
        <v>326</v>
      </c>
      <c r="E105" s="6" t="s">
        <v>154</v>
      </c>
      <c r="F105" s="27">
        <v>39944</v>
      </c>
      <c r="G105" s="28" t="s">
        <v>27</v>
      </c>
      <c r="H105" s="28" t="s">
        <v>28</v>
      </c>
      <c r="I105" s="28" t="s">
        <v>17</v>
      </c>
      <c r="J105" s="28">
        <v>33</v>
      </c>
      <c r="K105" s="35">
        <v>23</v>
      </c>
      <c r="L105" s="36">
        <f t="shared" si="3"/>
        <v>759</v>
      </c>
    </row>
    <row r="106" spans="2:12" x14ac:dyDescent="0.25">
      <c r="B106" s="17"/>
      <c r="C106" s="22" t="s">
        <v>327</v>
      </c>
      <c r="D106" s="10" t="s">
        <v>25</v>
      </c>
      <c r="E106" s="10" t="s">
        <v>187</v>
      </c>
      <c r="F106" s="29">
        <v>39962</v>
      </c>
      <c r="G106" s="30" t="s">
        <v>33</v>
      </c>
      <c r="H106" s="30" t="s">
        <v>34</v>
      </c>
      <c r="I106" s="30" t="s">
        <v>23</v>
      </c>
      <c r="J106" s="30">
        <v>36</v>
      </c>
      <c r="K106" s="37">
        <v>14</v>
      </c>
      <c r="L106" s="38">
        <f t="shared" si="3"/>
        <v>504</v>
      </c>
    </row>
    <row r="107" spans="2:12" x14ac:dyDescent="0.25">
      <c r="B107" s="17"/>
      <c r="C107" s="21" t="s">
        <v>328</v>
      </c>
      <c r="D107" s="6" t="s">
        <v>219</v>
      </c>
      <c r="E107" s="6" t="s">
        <v>268</v>
      </c>
      <c r="F107" s="27">
        <v>39962</v>
      </c>
      <c r="G107" s="28" t="s">
        <v>15</v>
      </c>
      <c r="H107" s="28" t="s">
        <v>16</v>
      </c>
      <c r="I107" s="28" t="s">
        <v>29</v>
      </c>
      <c r="J107" s="28">
        <v>32</v>
      </c>
      <c r="K107" s="35">
        <v>15.35</v>
      </c>
      <c r="L107" s="36">
        <f t="shared" si="3"/>
        <v>491.2</v>
      </c>
    </row>
    <row r="108" spans="2:12" x14ac:dyDescent="0.25">
      <c r="B108" s="17"/>
      <c r="C108" s="22" t="s">
        <v>329</v>
      </c>
      <c r="D108" s="10" t="s">
        <v>169</v>
      </c>
      <c r="E108" s="10" t="s">
        <v>256</v>
      </c>
      <c r="F108" s="29">
        <v>39962</v>
      </c>
      <c r="G108" s="30" t="s">
        <v>15</v>
      </c>
      <c r="H108" s="30" t="s">
        <v>16</v>
      </c>
      <c r="I108" s="30" t="s">
        <v>35</v>
      </c>
      <c r="J108" s="30">
        <v>40</v>
      </c>
      <c r="K108" s="37">
        <v>22</v>
      </c>
      <c r="L108" s="38">
        <f t="shared" si="3"/>
        <v>880</v>
      </c>
    </row>
    <row r="109" spans="2:12" x14ac:dyDescent="0.25">
      <c r="B109" s="17"/>
      <c r="C109" s="21" t="s">
        <v>330</v>
      </c>
      <c r="D109" s="6" t="s">
        <v>238</v>
      </c>
      <c r="E109" s="6" t="s">
        <v>129</v>
      </c>
      <c r="F109" s="27">
        <v>39962</v>
      </c>
      <c r="G109" s="28" t="s">
        <v>21</v>
      </c>
      <c r="H109" s="28" t="s">
        <v>22</v>
      </c>
      <c r="I109" s="28" t="s">
        <v>41</v>
      </c>
      <c r="J109" s="28">
        <v>40</v>
      </c>
      <c r="K109" s="35">
        <v>21.5</v>
      </c>
      <c r="L109" s="36">
        <f t="shared" si="3"/>
        <v>860</v>
      </c>
    </row>
    <row r="110" spans="2:12" x14ac:dyDescent="0.25">
      <c r="B110" s="17"/>
      <c r="C110" s="22" t="s">
        <v>331</v>
      </c>
      <c r="D110" s="10" t="s">
        <v>241</v>
      </c>
      <c r="E110" s="10" t="s">
        <v>132</v>
      </c>
      <c r="F110" s="29">
        <v>39962</v>
      </c>
      <c r="G110" s="30" t="s">
        <v>27</v>
      </c>
      <c r="H110" s="30" t="s">
        <v>28</v>
      </c>
      <c r="I110" s="30" t="s">
        <v>45</v>
      </c>
      <c r="J110" s="30">
        <v>36</v>
      </c>
      <c r="K110" s="37">
        <v>24</v>
      </c>
      <c r="L110" s="38">
        <f t="shared" si="3"/>
        <v>864</v>
      </c>
    </row>
    <row r="111" spans="2:12" x14ac:dyDescent="0.25">
      <c r="B111" s="17"/>
      <c r="C111" s="21" t="s">
        <v>332</v>
      </c>
      <c r="D111" s="6" t="s">
        <v>245</v>
      </c>
      <c r="E111" s="6" t="s">
        <v>271</v>
      </c>
      <c r="F111" s="27">
        <v>39962</v>
      </c>
      <c r="G111" s="28" t="s">
        <v>33</v>
      </c>
      <c r="H111" s="28" t="s">
        <v>34</v>
      </c>
      <c r="I111" s="28" t="s">
        <v>49</v>
      </c>
      <c r="J111" s="28">
        <v>40</v>
      </c>
      <c r="K111" s="35">
        <v>23</v>
      </c>
      <c r="L111" s="36">
        <f t="shared" si="3"/>
        <v>920</v>
      </c>
    </row>
    <row r="112" spans="2:12" x14ac:dyDescent="0.25">
      <c r="B112" s="17"/>
      <c r="C112" s="22" t="s">
        <v>333</v>
      </c>
      <c r="D112" s="10" t="s">
        <v>78</v>
      </c>
      <c r="E112" s="10" t="s">
        <v>97</v>
      </c>
      <c r="F112" s="29">
        <v>39980</v>
      </c>
      <c r="G112" s="30" t="s">
        <v>39</v>
      </c>
      <c r="H112" s="30" t="s">
        <v>40</v>
      </c>
      <c r="I112" s="30" t="s">
        <v>17</v>
      </c>
      <c r="J112" s="30">
        <v>40</v>
      </c>
      <c r="K112" s="37">
        <v>17.25</v>
      </c>
      <c r="L112" s="38">
        <f t="shared" si="3"/>
        <v>690</v>
      </c>
    </row>
    <row r="113" spans="2:12" x14ac:dyDescent="0.25">
      <c r="B113" s="17"/>
      <c r="C113" s="21" t="s">
        <v>334</v>
      </c>
      <c r="D113" s="6" t="s">
        <v>250</v>
      </c>
      <c r="E113" s="6" t="s">
        <v>144</v>
      </c>
      <c r="F113" s="27">
        <v>39980</v>
      </c>
      <c r="G113" s="28" t="s">
        <v>15</v>
      </c>
      <c r="H113" s="28" t="s">
        <v>16</v>
      </c>
      <c r="I113" s="28" t="s">
        <v>23</v>
      </c>
      <c r="J113" s="28">
        <v>40</v>
      </c>
      <c r="K113" s="35">
        <v>18</v>
      </c>
      <c r="L113" s="36">
        <f t="shared" si="3"/>
        <v>720</v>
      </c>
    </row>
    <row r="114" spans="2:12" x14ac:dyDescent="0.25">
      <c r="B114" s="17"/>
      <c r="C114" s="22" t="s">
        <v>335</v>
      </c>
      <c r="D114" s="10" t="s">
        <v>253</v>
      </c>
      <c r="E114" s="10" t="s">
        <v>271</v>
      </c>
      <c r="F114" s="29">
        <v>39980</v>
      </c>
      <c r="G114" s="30" t="s">
        <v>33</v>
      </c>
      <c r="H114" s="30" t="s">
        <v>34</v>
      </c>
      <c r="I114" s="30" t="s">
        <v>29</v>
      </c>
      <c r="J114" s="30">
        <v>40</v>
      </c>
      <c r="K114" s="37">
        <v>23.75</v>
      </c>
      <c r="L114" s="38">
        <f t="shared" si="3"/>
        <v>950</v>
      </c>
    </row>
    <row r="115" spans="2:12" x14ac:dyDescent="0.25">
      <c r="B115" s="17"/>
      <c r="C115" s="21" t="s">
        <v>336</v>
      </c>
      <c r="D115" s="6" t="s">
        <v>258</v>
      </c>
      <c r="E115" s="6" t="s">
        <v>156</v>
      </c>
      <c r="F115" s="27">
        <v>39980</v>
      </c>
      <c r="G115" s="28" t="s">
        <v>27</v>
      </c>
      <c r="H115" s="28" t="s">
        <v>28</v>
      </c>
      <c r="I115" s="28" t="s">
        <v>35</v>
      </c>
      <c r="J115" s="28">
        <v>32</v>
      </c>
      <c r="K115" s="35">
        <v>14</v>
      </c>
      <c r="L115" s="36">
        <f t="shared" si="3"/>
        <v>448</v>
      </c>
    </row>
    <row r="116" spans="2:12" x14ac:dyDescent="0.25">
      <c r="B116" s="17"/>
      <c r="C116" s="22" t="s">
        <v>337</v>
      </c>
      <c r="D116" s="10" t="s">
        <v>263</v>
      </c>
      <c r="E116" s="10" t="s">
        <v>162</v>
      </c>
      <c r="F116" s="29">
        <v>39998</v>
      </c>
      <c r="G116" s="30" t="s">
        <v>33</v>
      </c>
      <c r="H116" s="30" t="s">
        <v>34</v>
      </c>
      <c r="I116" s="30" t="s">
        <v>41</v>
      </c>
      <c r="J116" s="30">
        <v>40</v>
      </c>
      <c r="K116" s="37">
        <v>15</v>
      </c>
      <c r="L116" s="38">
        <f t="shared" si="3"/>
        <v>600</v>
      </c>
    </row>
    <row r="117" spans="2:12" x14ac:dyDescent="0.25">
      <c r="B117" s="17"/>
      <c r="C117" s="21" t="s">
        <v>338</v>
      </c>
      <c r="D117" s="6" t="s">
        <v>89</v>
      </c>
      <c r="E117" s="6" t="s">
        <v>159</v>
      </c>
      <c r="F117" s="27">
        <v>39998</v>
      </c>
      <c r="G117" s="28" t="s">
        <v>39</v>
      </c>
      <c r="H117" s="28" t="s">
        <v>40</v>
      </c>
      <c r="I117" s="28" t="s">
        <v>45</v>
      </c>
      <c r="J117" s="28">
        <v>40</v>
      </c>
      <c r="K117" s="35">
        <v>22.25</v>
      </c>
      <c r="L117" s="36">
        <f t="shared" si="3"/>
        <v>890</v>
      </c>
    </row>
    <row r="118" spans="2:12" x14ac:dyDescent="0.25">
      <c r="B118" s="17"/>
      <c r="C118" s="22" t="s">
        <v>339</v>
      </c>
      <c r="D118" s="10" t="s">
        <v>265</v>
      </c>
      <c r="E118" s="10" t="s">
        <v>288</v>
      </c>
      <c r="F118" s="29">
        <v>39998</v>
      </c>
      <c r="G118" s="30" t="s">
        <v>15</v>
      </c>
      <c r="H118" s="30" t="s">
        <v>16</v>
      </c>
      <c r="I118" s="30" t="s">
        <v>49</v>
      </c>
      <c r="J118" s="30">
        <v>36</v>
      </c>
      <c r="K118" s="37">
        <v>21</v>
      </c>
      <c r="L118" s="38">
        <f t="shared" si="3"/>
        <v>756</v>
      </c>
    </row>
    <row r="119" spans="2:12" x14ac:dyDescent="0.25">
      <c r="B119" s="17"/>
      <c r="C119" s="21" t="s">
        <v>340</v>
      </c>
      <c r="D119" s="6" t="s">
        <v>81</v>
      </c>
      <c r="E119" s="6" t="s">
        <v>341</v>
      </c>
      <c r="F119" s="27">
        <v>39998</v>
      </c>
      <c r="G119" s="28" t="s">
        <v>21</v>
      </c>
      <c r="H119" s="28" t="s">
        <v>22</v>
      </c>
      <c r="I119" s="28" t="s">
        <v>17</v>
      </c>
      <c r="J119" s="28">
        <v>40</v>
      </c>
      <c r="K119" s="35">
        <v>24.75</v>
      </c>
      <c r="L119" s="36">
        <f t="shared" si="3"/>
        <v>990</v>
      </c>
    </row>
    <row r="120" spans="2:12" x14ac:dyDescent="0.25">
      <c r="B120" s="17"/>
      <c r="C120" s="22" t="s">
        <v>342</v>
      </c>
      <c r="D120" s="10" t="s">
        <v>84</v>
      </c>
      <c r="E120" s="10" t="s">
        <v>343</v>
      </c>
      <c r="F120" s="29">
        <v>39998</v>
      </c>
      <c r="G120" s="30" t="s">
        <v>27</v>
      </c>
      <c r="H120" s="30" t="s">
        <v>28</v>
      </c>
      <c r="I120" s="30" t="s">
        <v>23</v>
      </c>
      <c r="J120" s="30">
        <v>40</v>
      </c>
      <c r="K120" s="37">
        <v>23</v>
      </c>
      <c r="L120" s="38">
        <f t="shared" si="3"/>
        <v>920</v>
      </c>
    </row>
    <row r="121" spans="2:12" x14ac:dyDescent="0.25">
      <c r="B121" s="17"/>
      <c r="C121" s="21" t="s">
        <v>344</v>
      </c>
      <c r="D121" s="6" t="s">
        <v>89</v>
      </c>
      <c r="E121" s="6" t="s">
        <v>345</v>
      </c>
      <c r="F121" s="27">
        <v>39998</v>
      </c>
      <c r="G121" s="28" t="s">
        <v>33</v>
      </c>
      <c r="H121" s="28" t="s">
        <v>34</v>
      </c>
      <c r="I121" s="28" t="s">
        <v>29</v>
      </c>
      <c r="J121" s="28">
        <v>40</v>
      </c>
      <c r="K121" s="35">
        <v>17</v>
      </c>
      <c r="L121" s="36">
        <f t="shared" si="3"/>
        <v>680</v>
      </c>
    </row>
    <row r="122" spans="2:12" x14ac:dyDescent="0.25">
      <c r="B122" s="17"/>
      <c r="C122" s="22" t="s">
        <v>346</v>
      </c>
      <c r="D122" s="10" t="s">
        <v>92</v>
      </c>
      <c r="E122" s="10" t="s">
        <v>347</v>
      </c>
      <c r="F122" s="29">
        <v>40016</v>
      </c>
      <c r="G122" s="30" t="s">
        <v>39</v>
      </c>
      <c r="H122" s="30" t="s">
        <v>40</v>
      </c>
      <c r="I122" s="30" t="s">
        <v>35</v>
      </c>
      <c r="J122" s="30">
        <v>40</v>
      </c>
      <c r="K122" s="37">
        <v>18</v>
      </c>
      <c r="L122" s="38">
        <f t="shared" si="3"/>
        <v>720</v>
      </c>
    </row>
    <row r="123" spans="2:12" x14ac:dyDescent="0.25">
      <c r="B123" s="17"/>
      <c r="C123" s="21" t="s">
        <v>348</v>
      </c>
      <c r="D123" s="6" t="s">
        <v>102</v>
      </c>
      <c r="E123" s="6" t="s">
        <v>293</v>
      </c>
      <c r="F123" s="27">
        <v>40016</v>
      </c>
      <c r="G123" s="28" t="s">
        <v>15</v>
      </c>
      <c r="H123" s="28" t="s">
        <v>16</v>
      </c>
      <c r="I123" s="28" t="s">
        <v>41</v>
      </c>
      <c r="J123" s="28">
        <v>32</v>
      </c>
      <c r="K123" s="35">
        <v>23</v>
      </c>
      <c r="L123" s="36">
        <f t="shared" si="3"/>
        <v>736</v>
      </c>
    </row>
    <row r="124" spans="2:12" x14ac:dyDescent="0.25">
      <c r="B124" s="17"/>
      <c r="C124" s="22" t="s">
        <v>349</v>
      </c>
      <c r="D124" s="10" t="s">
        <v>99</v>
      </c>
      <c r="E124" s="10" t="s">
        <v>294</v>
      </c>
      <c r="F124" s="29">
        <v>40016</v>
      </c>
      <c r="G124" s="30" t="s">
        <v>21</v>
      </c>
      <c r="H124" s="30" t="s">
        <v>22</v>
      </c>
      <c r="I124" s="30" t="s">
        <v>45</v>
      </c>
      <c r="J124" s="30">
        <v>40</v>
      </c>
      <c r="K124" s="37">
        <v>14</v>
      </c>
      <c r="L124" s="38">
        <f t="shared" si="3"/>
        <v>560</v>
      </c>
    </row>
    <row r="125" spans="2:12" x14ac:dyDescent="0.25">
      <c r="B125" s="17"/>
      <c r="C125" s="21" t="s">
        <v>350</v>
      </c>
      <c r="D125" s="6" t="s">
        <v>108</v>
      </c>
      <c r="E125" s="6" t="s">
        <v>295</v>
      </c>
      <c r="F125" s="27">
        <v>40016</v>
      </c>
      <c r="G125" s="28" t="s">
        <v>27</v>
      </c>
      <c r="H125" s="28" t="s">
        <v>28</v>
      </c>
      <c r="I125" s="28" t="s">
        <v>49</v>
      </c>
      <c r="J125" s="28">
        <v>40</v>
      </c>
      <c r="K125" s="35">
        <v>15.35</v>
      </c>
      <c r="L125" s="36">
        <f t="shared" si="3"/>
        <v>614</v>
      </c>
    </row>
    <row r="126" spans="2:12" x14ac:dyDescent="0.25">
      <c r="B126" s="17"/>
      <c r="C126" s="22" t="s">
        <v>351</v>
      </c>
      <c r="D126" s="10" t="s">
        <v>134</v>
      </c>
      <c r="E126" s="10" t="s">
        <v>296</v>
      </c>
      <c r="F126" s="29">
        <v>40016</v>
      </c>
      <c r="G126" s="30" t="s">
        <v>33</v>
      </c>
      <c r="H126" s="30" t="s">
        <v>34</v>
      </c>
      <c r="I126" s="30" t="s">
        <v>17</v>
      </c>
      <c r="J126" s="30">
        <v>36</v>
      </c>
      <c r="K126" s="37">
        <v>22</v>
      </c>
      <c r="L126" s="38">
        <f t="shared" si="3"/>
        <v>792</v>
      </c>
    </row>
    <row r="127" spans="2:12" x14ac:dyDescent="0.25">
      <c r="B127" s="17"/>
      <c r="C127" s="21" t="s">
        <v>352</v>
      </c>
      <c r="D127" s="6" t="s">
        <v>25</v>
      </c>
      <c r="E127" s="6" t="s">
        <v>164</v>
      </c>
      <c r="F127" s="27">
        <v>40016</v>
      </c>
      <c r="G127" s="28" t="s">
        <v>39</v>
      </c>
      <c r="H127" s="28" t="s">
        <v>40</v>
      </c>
      <c r="I127" s="28" t="s">
        <v>23</v>
      </c>
      <c r="J127" s="28">
        <v>40</v>
      </c>
      <c r="K127" s="35">
        <v>21</v>
      </c>
      <c r="L127" s="36">
        <f t="shared" si="3"/>
        <v>840</v>
      </c>
    </row>
    <row r="128" spans="2:12" x14ac:dyDescent="0.25">
      <c r="B128" s="17"/>
      <c r="C128" s="22" t="s">
        <v>353</v>
      </c>
      <c r="D128" s="10" t="s">
        <v>117</v>
      </c>
      <c r="E128" s="10" t="s">
        <v>167</v>
      </c>
      <c r="F128" s="29">
        <v>40034</v>
      </c>
      <c r="G128" s="30" t="s">
        <v>15</v>
      </c>
      <c r="H128" s="30" t="s">
        <v>16</v>
      </c>
      <c r="I128" s="30" t="s">
        <v>29</v>
      </c>
      <c r="J128" s="30">
        <v>40</v>
      </c>
      <c r="K128" s="37">
        <v>24.45</v>
      </c>
      <c r="L128" s="38">
        <f t="shared" si="3"/>
        <v>978</v>
      </c>
    </row>
    <row r="129" spans="2:12" x14ac:dyDescent="0.25">
      <c r="B129" s="17"/>
      <c r="C129" s="21" t="s">
        <v>354</v>
      </c>
      <c r="D129" s="6" t="s">
        <v>120</v>
      </c>
      <c r="E129" s="6" t="s">
        <v>355</v>
      </c>
      <c r="F129" s="27">
        <v>40034</v>
      </c>
      <c r="G129" s="28" t="s">
        <v>21</v>
      </c>
      <c r="H129" s="28" t="s">
        <v>22</v>
      </c>
      <c r="I129" s="28" t="s">
        <v>35</v>
      </c>
      <c r="J129" s="28">
        <v>40</v>
      </c>
      <c r="K129" s="35">
        <v>23</v>
      </c>
      <c r="L129" s="36">
        <f t="shared" si="3"/>
        <v>920</v>
      </c>
    </row>
    <row r="130" spans="2:12" x14ac:dyDescent="0.25">
      <c r="B130" s="17"/>
      <c r="C130" s="22" t="s">
        <v>356</v>
      </c>
      <c r="D130" s="10" t="s">
        <v>123</v>
      </c>
      <c r="E130" s="10" t="s">
        <v>357</v>
      </c>
      <c r="F130" s="29">
        <v>40052</v>
      </c>
      <c r="G130" s="30" t="s">
        <v>27</v>
      </c>
      <c r="H130" s="30" t="s">
        <v>28</v>
      </c>
      <c r="I130" s="30" t="s">
        <v>41</v>
      </c>
      <c r="J130" s="30">
        <v>40</v>
      </c>
      <c r="K130" s="37">
        <v>17</v>
      </c>
      <c r="L130" s="38">
        <f t="shared" si="3"/>
        <v>680</v>
      </c>
    </row>
    <row r="131" spans="2:12" x14ac:dyDescent="0.25">
      <c r="B131" s="17"/>
      <c r="C131" s="21" t="s">
        <v>358</v>
      </c>
      <c r="D131" s="6" t="s">
        <v>126</v>
      </c>
      <c r="E131" s="6" t="s">
        <v>359</v>
      </c>
      <c r="F131" s="27">
        <v>40052</v>
      </c>
      <c r="G131" s="28" t="s">
        <v>33</v>
      </c>
      <c r="H131" s="28" t="s">
        <v>34</v>
      </c>
      <c r="I131" s="28" t="s">
        <v>45</v>
      </c>
      <c r="J131" s="28">
        <v>37</v>
      </c>
      <c r="K131" s="35">
        <v>18.75</v>
      </c>
      <c r="L131" s="36">
        <f t="shared" si="3"/>
        <v>693.75</v>
      </c>
    </row>
    <row r="132" spans="2:12" x14ac:dyDescent="0.25">
      <c r="B132" s="17"/>
      <c r="C132" s="22" t="s">
        <v>360</v>
      </c>
      <c r="D132" s="10" t="s">
        <v>136</v>
      </c>
      <c r="E132" s="10" t="s">
        <v>179</v>
      </c>
      <c r="F132" s="29">
        <v>40052</v>
      </c>
      <c r="G132" s="30" t="s">
        <v>39</v>
      </c>
      <c r="H132" s="30" t="s">
        <v>40</v>
      </c>
      <c r="I132" s="30" t="s">
        <v>49</v>
      </c>
      <c r="J132" s="30">
        <v>36</v>
      </c>
      <c r="K132" s="37">
        <v>23</v>
      </c>
      <c r="L132" s="38">
        <f t="shared" ref="L132:L163" si="4">J132*K132</f>
        <v>828</v>
      </c>
    </row>
    <row r="133" spans="2:12" x14ac:dyDescent="0.25">
      <c r="B133" s="17"/>
      <c r="C133" s="21" t="s">
        <v>361</v>
      </c>
      <c r="D133" s="6" t="s">
        <v>13</v>
      </c>
      <c r="E133" s="6" t="s">
        <v>362</v>
      </c>
      <c r="F133" s="27">
        <v>40052</v>
      </c>
      <c r="G133" s="28" t="s">
        <v>15</v>
      </c>
      <c r="H133" s="28" t="s">
        <v>16</v>
      </c>
      <c r="I133" s="28" t="s">
        <v>17</v>
      </c>
      <c r="J133" s="28">
        <v>40</v>
      </c>
      <c r="K133" s="35">
        <v>14</v>
      </c>
      <c r="L133" s="36">
        <f t="shared" si="4"/>
        <v>560</v>
      </c>
    </row>
    <row r="134" spans="2:12" x14ac:dyDescent="0.25">
      <c r="B134" s="17"/>
      <c r="C134" s="22" t="s">
        <v>363</v>
      </c>
      <c r="D134" s="10" t="s">
        <v>19</v>
      </c>
      <c r="E134" s="10" t="s">
        <v>364</v>
      </c>
      <c r="F134" s="29">
        <v>40052</v>
      </c>
      <c r="G134" s="30" t="s">
        <v>21</v>
      </c>
      <c r="H134" s="30" t="s">
        <v>22</v>
      </c>
      <c r="I134" s="30" t="s">
        <v>23</v>
      </c>
      <c r="J134" s="30">
        <v>36</v>
      </c>
      <c r="K134" s="37">
        <v>15.45</v>
      </c>
      <c r="L134" s="38">
        <f t="shared" si="4"/>
        <v>556.19999999999993</v>
      </c>
    </row>
    <row r="135" spans="2:12" x14ac:dyDescent="0.25">
      <c r="B135" s="17"/>
      <c r="C135" s="21" t="s">
        <v>365</v>
      </c>
      <c r="D135" s="6" t="s">
        <v>25</v>
      </c>
      <c r="E135" s="6" t="s">
        <v>366</v>
      </c>
      <c r="F135" s="27">
        <v>40052</v>
      </c>
      <c r="G135" s="28" t="s">
        <v>27</v>
      </c>
      <c r="H135" s="28" t="s">
        <v>28</v>
      </c>
      <c r="I135" s="28" t="s">
        <v>29</v>
      </c>
      <c r="J135" s="28">
        <v>40</v>
      </c>
      <c r="K135" s="35">
        <v>22</v>
      </c>
      <c r="L135" s="36">
        <f t="shared" si="4"/>
        <v>880</v>
      </c>
    </row>
    <row r="136" spans="2:12" x14ac:dyDescent="0.25">
      <c r="B136" s="17"/>
      <c r="C136" s="22" t="s">
        <v>367</v>
      </c>
      <c r="D136" s="10" t="s">
        <v>31</v>
      </c>
      <c r="E136" s="10" t="s">
        <v>368</v>
      </c>
      <c r="F136" s="29">
        <v>40070</v>
      </c>
      <c r="G136" s="30" t="s">
        <v>33</v>
      </c>
      <c r="H136" s="30" t="s">
        <v>34</v>
      </c>
      <c r="I136" s="30" t="s">
        <v>35</v>
      </c>
      <c r="J136" s="30">
        <v>40</v>
      </c>
      <c r="K136" s="37">
        <v>21</v>
      </c>
      <c r="L136" s="38">
        <f t="shared" si="4"/>
        <v>840</v>
      </c>
    </row>
    <row r="137" spans="2:12" x14ac:dyDescent="0.25">
      <c r="B137" s="17"/>
      <c r="C137" s="21" t="s">
        <v>369</v>
      </c>
      <c r="D137" s="6" t="s">
        <v>37</v>
      </c>
      <c r="E137" s="6" t="s">
        <v>370</v>
      </c>
      <c r="F137" s="27">
        <v>40070</v>
      </c>
      <c r="G137" s="28" t="s">
        <v>39</v>
      </c>
      <c r="H137" s="28" t="s">
        <v>40</v>
      </c>
      <c r="I137" s="28" t="s">
        <v>41</v>
      </c>
      <c r="J137" s="28">
        <v>40</v>
      </c>
      <c r="K137" s="35">
        <v>24</v>
      </c>
      <c r="L137" s="36">
        <f t="shared" si="4"/>
        <v>960</v>
      </c>
    </row>
    <row r="138" spans="2:12" x14ac:dyDescent="0.25">
      <c r="B138" s="17"/>
      <c r="C138" s="22" t="s">
        <v>371</v>
      </c>
      <c r="D138" s="10" t="s">
        <v>43</v>
      </c>
      <c r="E138" s="10" t="s">
        <v>279</v>
      </c>
      <c r="F138" s="29">
        <v>40088</v>
      </c>
      <c r="G138" s="30" t="s">
        <v>15</v>
      </c>
      <c r="H138" s="30" t="s">
        <v>16</v>
      </c>
      <c r="I138" s="30" t="s">
        <v>45</v>
      </c>
      <c r="J138" s="30">
        <v>40</v>
      </c>
      <c r="K138" s="37">
        <v>23.25</v>
      </c>
      <c r="L138" s="38">
        <f t="shared" si="4"/>
        <v>930</v>
      </c>
    </row>
    <row r="139" spans="2:12" x14ac:dyDescent="0.25">
      <c r="B139" s="17"/>
      <c r="C139" s="21" t="s">
        <v>372</v>
      </c>
      <c r="D139" s="6" t="s">
        <v>47</v>
      </c>
      <c r="E139" s="6" t="s">
        <v>373</v>
      </c>
      <c r="F139" s="27">
        <v>40088</v>
      </c>
      <c r="G139" s="28" t="s">
        <v>21</v>
      </c>
      <c r="H139" s="28" t="s">
        <v>22</v>
      </c>
      <c r="I139" s="28" t="s">
        <v>49</v>
      </c>
      <c r="J139" s="28">
        <v>32</v>
      </c>
      <c r="K139" s="35">
        <v>17</v>
      </c>
      <c r="L139" s="36">
        <f t="shared" si="4"/>
        <v>544</v>
      </c>
    </row>
    <row r="140" spans="2:12" x14ac:dyDescent="0.25">
      <c r="B140" s="17"/>
      <c r="C140" s="22" t="s">
        <v>374</v>
      </c>
      <c r="D140" s="10" t="s">
        <v>51</v>
      </c>
      <c r="E140" s="10" t="s">
        <v>375</v>
      </c>
      <c r="F140" s="29">
        <v>40121</v>
      </c>
      <c r="G140" s="30" t="s">
        <v>27</v>
      </c>
      <c r="H140" s="30" t="s">
        <v>28</v>
      </c>
      <c r="I140" s="30" t="s">
        <v>17</v>
      </c>
      <c r="J140" s="30">
        <v>40</v>
      </c>
      <c r="K140" s="37">
        <v>18.350000000000001</v>
      </c>
      <c r="L140" s="38">
        <f t="shared" si="4"/>
        <v>734</v>
      </c>
    </row>
    <row r="141" spans="2:12" x14ac:dyDescent="0.25">
      <c r="B141" s="17"/>
      <c r="C141" s="21" t="s">
        <v>376</v>
      </c>
      <c r="D141" s="6" t="s">
        <v>54</v>
      </c>
      <c r="E141" s="6" t="s">
        <v>377</v>
      </c>
      <c r="F141" s="27">
        <v>40121</v>
      </c>
      <c r="G141" s="28" t="s">
        <v>33</v>
      </c>
      <c r="H141" s="28" t="s">
        <v>34</v>
      </c>
      <c r="I141" s="28" t="s">
        <v>23</v>
      </c>
      <c r="J141" s="28">
        <v>41</v>
      </c>
      <c r="K141" s="35">
        <v>23</v>
      </c>
      <c r="L141" s="36">
        <f t="shared" si="4"/>
        <v>943</v>
      </c>
    </row>
    <row r="142" spans="2:12" x14ac:dyDescent="0.25">
      <c r="B142" s="17"/>
      <c r="C142" s="22" t="s">
        <v>378</v>
      </c>
      <c r="D142" s="10" t="s">
        <v>57</v>
      </c>
      <c r="E142" s="10" t="s">
        <v>379</v>
      </c>
      <c r="F142" s="29">
        <v>40124</v>
      </c>
      <c r="G142" s="30" t="s">
        <v>33</v>
      </c>
      <c r="H142" s="30" t="s">
        <v>34</v>
      </c>
      <c r="I142" s="30" t="s">
        <v>29</v>
      </c>
      <c r="J142" s="30">
        <v>40</v>
      </c>
      <c r="K142" s="37">
        <v>14.25</v>
      </c>
      <c r="L142" s="38">
        <f t="shared" si="4"/>
        <v>570</v>
      </c>
    </row>
    <row r="143" spans="2:12" x14ac:dyDescent="0.25">
      <c r="B143" s="17"/>
      <c r="C143" s="21" t="s">
        <v>380</v>
      </c>
      <c r="D143" s="6" t="s">
        <v>60</v>
      </c>
      <c r="E143" s="6" t="s">
        <v>381</v>
      </c>
      <c r="F143" s="27">
        <v>40124</v>
      </c>
      <c r="G143" s="28" t="s">
        <v>15</v>
      </c>
      <c r="H143" s="28" t="s">
        <v>16</v>
      </c>
      <c r="I143" s="28" t="s">
        <v>35</v>
      </c>
      <c r="J143" s="28">
        <v>40</v>
      </c>
      <c r="K143" s="35">
        <v>15</v>
      </c>
      <c r="L143" s="36">
        <f t="shared" si="4"/>
        <v>600</v>
      </c>
    </row>
    <row r="144" spans="2:12" x14ac:dyDescent="0.25">
      <c r="B144" s="17"/>
      <c r="C144" s="22" t="s">
        <v>382</v>
      </c>
      <c r="D144" s="10" t="s">
        <v>63</v>
      </c>
      <c r="E144" s="10" t="s">
        <v>276</v>
      </c>
      <c r="F144" s="29">
        <v>40142</v>
      </c>
      <c r="G144" s="30" t="s">
        <v>21</v>
      </c>
      <c r="H144" s="30" t="s">
        <v>22</v>
      </c>
      <c r="I144" s="30" t="s">
        <v>41</v>
      </c>
      <c r="J144" s="30">
        <v>40</v>
      </c>
      <c r="K144" s="37">
        <v>22</v>
      </c>
      <c r="L144" s="38">
        <f t="shared" si="4"/>
        <v>880</v>
      </c>
    </row>
    <row r="145" spans="2:12" x14ac:dyDescent="0.25">
      <c r="B145" s="17"/>
      <c r="C145" s="21" t="s">
        <v>383</v>
      </c>
      <c r="D145" s="6" t="s">
        <v>66</v>
      </c>
      <c r="E145" s="6" t="s">
        <v>384</v>
      </c>
      <c r="F145" s="27">
        <v>40142</v>
      </c>
      <c r="G145" s="28" t="s">
        <v>27</v>
      </c>
      <c r="H145" s="28" t="s">
        <v>28</v>
      </c>
      <c r="I145" s="28" t="s">
        <v>45</v>
      </c>
      <c r="J145" s="28">
        <v>40</v>
      </c>
      <c r="K145" s="35">
        <v>21</v>
      </c>
      <c r="L145" s="36">
        <f t="shared" si="4"/>
        <v>840</v>
      </c>
    </row>
    <row r="146" spans="2:12" x14ac:dyDescent="0.25">
      <c r="B146" s="17"/>
      <c r="C146" s="22" t="s">
        <v>385</v>
      </c>
      <c r="D146" s="10" t="s">
        <v>69</v>
      </c>
      <c r="E146" s="10" t="s">
        <v>14</v>
      </c>
      <c r="F146" s="29">
        <v>40256</v>
      </c>
      <c r="G146" s="30" t="s">
        <v>33</v>
      </c>
      <c r="H146" s="30" t="s">
        <v>34</v>
      </c>
      <c r="I146" s="30" t="s">
        <v>49</v>
      </c>
      <c r="J146" s="30">
        <v>40</v>
      </c>
      <c r="K146" s="37">
        <v>24</v>
      </c>
      <c r="L146" s="38">
        <f t="shared" si="4"/>
        <v>960</v>
      </c>
    </row>
    <row r="147" spans="2:12" x14ac:dyDescent="0.25">
      <c r="B147" s="17"/>
      <c r="C147" s="21" t="s">
        <v>386</v>
      </c>
      <c r="D147" s="6" t="s">
        <v>72</v>
      </c>
      <c r="E147" s="6" t="s">
        <v>20</v>
      </c>
      <c r="F147" s="27">
        <v>40256</v>
      </c>
      <c r="G147" s="28" t="s">
        <v>39</v>
      </c>
      <c r="H147" s="28" t="s">
        <v>40</v>
      </c>
      <c r="I147" s="28" t="s">
        <v>17</v>
      </c>
      <c r="J147" s="28">
        <v>32</v>
      </c>
      <c r="K147" s="35">
        <v>23.25</v>
      </c>
      <c r="L147" s="36">
        <f t="shared" si="4"/>
        <v>744</v>
      </c>
    </row>
    <row r="148" spans="2:12" x14ac:dyDescent="0.25">
      <c r="B148" s="17"/>
      <c r="C148" s="22" t="s">
        <v>387</v>
      </c>
      <c r="D148" s="10" t="s">
        <v>75</v>
      </c>
      <c r="E148" s="10" t="s">
        <v>149</v>
      </c>
      <c r="F148" s="29">
        <v>40256</v>
      </c>
      <c r="G148" s="30" t="s">
        <v>15</v>
      </c>
      <c r="H148" s="30" t="s">
        <v>16</v>
      </c>
      <c r="I148" s="30" t="s">
        <v>23</v>
      </c>
      <c r="J148" s="30">
        <v>40</v>
      </c>
      <c r="K148" s="37">
        <v>17</v>
      </c>
      <c r="L148" s="38">
        <f t="shared" si="4"/>
        <v>680</v>
      </c>
    </row>
    <row r="149" spans="2:12" x14ac:dyDescent="0.25">
      <c r="B149" s="17"/>
      <c r="C149" s="21" t="s">
        <v>388</v>
      </c>
      <c r="D149" s="6" t="s">
        <v>78</v>
      </c>
      <c r="E149" s="6" t="s">
        <v>152</v>
      </c>
      <c r="F149" s="27">
        <v>40256</v>
      </c>
      <c r="G149" s="28" t="s">
        <v>15</v>
      </c>
      <c r="H149" s="28" t="s">
        <v>16</v>
      </c>
      <c r="I149" s="28" t="s">
        <v>23</v>
      </c>
      <c r="J149" s="28">
        <v>40</v>
      </c>
      <c r="K149" s="35">
        <v>17</v>
      </c>
      <c r="L149" s="36">
        <f t="shared" si="4"/>
        <v>680</v>
      </c>
    </row>
    <row r="150" spans="2:12" x14ac:dyDescent="0.25">
      <c r="B150" s="17"/>
      <c r="C150" s="22" t="s">
        <v>389</v>
      </c>
      <c r="D150" s="10" t="s">
        <v>81</v>
      </c>
      <c r="E150" s="10" t="s">
        <v>390</v>
      </c>
      <c r="F150" s="29">
        <v>40256</v>
      </c>
      <c r="G150" s="30" t="s">
        <v>15</v>
      </c>
      <c r="H150" s="30" t="s">
        <v>16</v>
      </c>
      <c r="I150" s="30" t="s">
        <v>29</v>
      </c>
      <c r="J150" s="30">
        <v>40</v>
      </c>
      <c r="K150" s="37">
        <v>18</v>
      </c>
      <c r="L150" s="38">
        <f t="shared" si="4"/>
        <v>720</v>
      </c>
    </row>
    <row r="151" spans="2:12" x14ac:dyDescent="0.25">
      <c r="B151" s="17"/>
      <c r="C151" s="21" t="s">
        <v>391</v>
      </c>
      <c r="D151" s="6" t="s">
        <v>84</v>
      </c>
      <c r="E151" s="6" t="s">
        <v>392</v>
      </c>
      <c r="F151" s="27">
        <v>40256</v>
      </c>
      <c r="G151" s="28" t="s">
        <v>15</v>
      </c>
      <c r="H151" s="28" t="s">
        <v>16</v>
      </c>
      <c r="I151" s="28" t="s">
        <v>29</v>
      </c>
      <c r="J151" s="28">
        <v>40</v>
      </c>
      <c r="K151" s="35">
        <v>18</v>
      </c>
      <c r="L151" s="36">
        <f t="shared" si="4"/>
        <v>720</v>
      </c>
    </row>
    <row r="152" spans="2:12" x14ac:dyDescent="0.25">
      <c r="B152" s="17"/>
      <c r="C152" s="22" t="s">
        <v>393</v>
      </c>
      <c r="D152" s="10" t="s">
        <v>89</v>
      </c>
      <c r="E152" s="10" t="s">
        <v>93</v>
      </c>
      <c r="F152" s="29">
        <v>40291</v>
      </c>
      <c r="G152" s="30" t="s">
        <v>27</v>
      </c>
      <c r="H152" s="30" t="s">
        <v>28</v>
      </c>
      <c r="I152" s="30" t="s">
        <v>35</v>
      </c>
      <c r="J152" s="30">
        <v>36</v>
      </c>
      <c r="K152" s="37">
        <v>23.25</v>
      </c>
      <c r="L152" s="38">
        <f t="shared" si="4"/>
        <v>837</v>
      </c>
    </row>
    <row r="153" spans="2:12" x14ac:dyDescent="0.25">
      <c r="B153" s="17"/>
      <c r="C153" s="21" t="s">
        <v>394</v>
      </c>
      <c r="D153" s="6" t="s">
        <v>92</v>
      </c>
      <c r="E153" s="6" t="s">
        <v>100</v>
      </c>
      <c r="F153" s="27">
        <v>40291</v>
      </c>
      <c r="G153" s="28" t="s">
        <v>27</v>
      </c>
      <c r="H153" s="28" t="s">
        <v>28</v>
      </c>
      <c r="I153" s="28" t="s">
        <v>35</v>
      </c>
      <c r="J153" s="28">
        <v>37</v>
      </c>
      <c r="K153" s="35">
        <v>23.25</v>
      </c>
      <c r="L153" s="36">
        <f t="shared" si="4"/>
        <v>860.25</v>
      </c>
    </row>
    <row r="154" spans="2:12" x14ac:dyDescent="0.25">
      <c r="B154" s="17"/>
      <c r="C154" s="22" t="s">
        <v>395</v>
      </c>
      <c r="D154" s="10" t="s">
        <v>99</v>
      </c>
      <c r="E154" s="10" t="s">
        <v>55</v>
      </c>
      <c r="F154" s="29">
        <v>40291</v>
      </c>
      <c r="G154" s="30" t="s">
        <v>33</v>
      </c>
      <c r="H154" s="30" t="s">
        <v>34</v>
      </c>
      <c r="I154" s="30" t="s">
        <v>41</v>
      </c>
      <c r="J154" s="30">
        <v>40</v>
      </c>
      <c r="K154" s="37">
        <v>14</v>
      </c>
      <c r="L154" s="38">
        <f t="shared" si="4"/>
        <v>560</v>
      </c>
    </row>
    <row r="155" spans="2:12" x14ac:dyDescent="0.25">
      <c r="B155" s="17"/>
      <c r="C155" s="21" t="s">
        <v>396</v>
      </c>
      <c r="D155" s="6" t="s">
        <v>104</v>
      </c>
      <c r="E155" s="6" t="s">
        <v>58</v>
      </c>
      <c r="F155" s="27">
        <v>40291</v>
      </c>
      <c r="G155" s="28" t="s">
        <v>33</v>
      </c>
      <c r="H155" s="28" t="s">
        <v>34</v>
      </c>
      <c r="I155" s="28" t="s">
        <v>41</v>
      </c>
      <c r="J155" s="28">
        <v>40</v>
      </c>
      <c r="K155" s="35">
        <v>14</v>
      </c>
      <c r="L155" s="36">
        <f t="shared" si="4"/>
        <v>560</v>
      </c>
    </row>
    <row r="156" spans="2:12" x14ac:dyDescent="0.25">
      <c r="B156" s="17"/>
      <c r="C156" s="22" t="s">
        <v>397</v>
      </c>
      <c r="D156" s="10" t="s">
        <v>108</v>
      </c>
      <c r="E156" s="10" t="s">
        <v>61</v>
      </c>
      <c r="F156" s="29">
        <v>40300</v>
      </c>
      <c r="G156" s="30" t="s">
        <v>39</v>
      </c>
      <c r="H156" s="30" t="s">
        <v>40</v>
      </c>
      <c r="I156" s="30" t="s">
        <v>45</v>
      </c>
      <c r="J156" s="30">
        <v>40</v>
      </c>
      <c r="K156" s="37">
        <v>15.35</v>
      </c>
      <c r="L156" s="38">
        <f t="shared" si="4"/>
        <v>614</v>
      </c>
    </row>
    <row r="157" spans="2:12" x14ac:dyDescent="0.25">
      <c r="B157" s="17"/>
      <c r="C157" s="21" t="s">
        <v>398</v>
      </c>
      <c r="D157" s="6" t="s">
        <v>111</v>
      </c>
      <c r="E157" s="6" t="s">
        <v>64</v>
      </c>
      <c r="F157" s="27">
        <v>40300</v>
      </c>
      <c r="G157" s="28" t="s">
        <v>39</v>
      </c>
      <c r="H157" s="28" t="s">
        <v>40</v>
      </c>
      <c r="I157" s="28" t="s">
        <v>45</v>
      </c>
      <c r="J157" s="28">
        <v>40</v>
      </c>
      <c r="K157" s="35">
        <v>15.35</v>
      </c>
      <c r="L157" s="36">
        <f t="shared" si="4"/>
        <v>614</v>
      </c>
    </row>
    <row r="158" spans="2:12" x14ac:dyDescent="0.25">
      <c r="B158" s="17"/>
      <c r="C158" s="22" t="s">
        <v>399</v>
      </c>
      <c r="D158" s="10" t="s">
        <v>25</v>
      </c>
      <c r="E158" s="10" t="s">
        <v>67</v>
      </c>
      <c r="F158" s="29">
        <v>40300</v>
      </c>
      <c r="G158" s="30" t="s">
        <v>15</v>
      </c>
      <c r="H158" s="30" t="s">
        <v>16</v>
      </c>
      <c r="I158" s="30" t="s">
        <v>49</v>
      </c>
      <c r="J158" s="30">
        <v>40</v>
      </c>
      <c r="K158" s="37">
        <v>22</v>
      </c>
      <c r="L158" s="38">
        <f t="shared" si="4"/>
        <v>880</v>
      </c>
    </row>
    <row r="159" spans="2:12" x14ac:dyDescent="0.25">
      <c r="B159" s="17"/>
      <c r="C159" s="21" t="s">
        <v>400</v>
      </c>
      <c r="D159" s="6" t="s">
        <v>117</v>
      </c>
      <c r="E159" s="6" t="s">
        <v>70</v>
      </c>
      <c r="F159" s="27">
        <v>40300</v>
      </c>
      <c r="G159" s="28" t="s">
        <v>21</v>
      </c>
      <c r="H159" s="28" t="s">
        <v>22</v>
      </c>
      <c r="I159" s="28" t="s">
        <v>17</v>
      </c>
      <c r="J159" s="28">
        <v>40</v>
      </c>
      <c r="K159" s="35">
        <v>21.8</v>
      </c>
      <c r="L159" s="36">
        <f t="shared" si="4"/>
        <v>872</v>
      </c>
    </row>
    <row r="160" spans="2:12" x14ac:dyDescent="0.25">
      <c r="B160" s="17"/>
      <c r="C160" s="22" t="s">
        <v>401</v>
      </c>
      <c r="D160" s="10" t="s">
        <v>120</v>
      </c>
      <c r="E160" s="10" t="s">
        <v>73</v>
      </c>
      <c r="F160" s="29">
        <v>40300</v>
      </c>
      <c r="G160" s="30" t="s">
        <v>27</v>
      </c>
      <c r="H160" s="30" t="s">
        <v>28</v>
      </c>
      <c r="I160" s="30" t="s">
        <v>23</v>
      </c>
      <c r="J160" s="30">
        <v>40</v>
      </c>
      <c r="K160" s="37">
        <v>24</v>
      </c>
      <c r="L160" s="38">
        <f t="shared" si="4"/>
        <v>960</v>
      </c>
    </row>
    <row r="161" spans="2:12" x14ac:dyDescent="0.25">
      <c r="B161" s="17"/>
      <c r="C161" s="21" t="s">
        <v>402</v>
      </c>
      <c r="D161" s="6" t="s">
        <v>123</v>
      </c>
      <c r="E161" s="6" t="s">
        <v>76</v>
      </c>
      <c r="F161" s="27">
        <v>40300</v>
      </c>
      <c r="G161" s="28" t="s">
        <v>33</v>
      </c>
      <c r="H161" s="28" t="s">
        <v>34</v>
      </c>
      <c r="I161" s="28" t="s">
        <v>29</v>
      </c>
      <c r="J161" s="28">
        <v>40</v>
      </c>
      <c r="K161" s="35">
        <v>23.35</v>
      </c>
      <c r="L161" s="36">
        <f t="shared" si="4"/>
        <v>934</v>
      </c>
    </row>
    <row r="162" spans="2:12" x14ac:dyDescent="0.25">
      <c r="B162" s="17"/>
      <c r="C162" s="22" t="s">
        <v>403</v>
      </c>
      <c r="D162" s="10" t="s">
        <v>126</v>
      </c>
      <c r="E162" s="10" t="s">
        <v>79</v>
      </c>
      <c r="F162" s="29">
        <v>40309</v>
      </c>
      <c r="G162" s="30" t="s">
        <v>39</v>
      </c>
      <c r="H162" s="30" t="s">
        <v>40</v>
      </c>
      <c r="I162" s="30" t="s">
        <v>35</v>
      </c>
      <c r="J162" s="30">
        <v>40</v>
      </c>
      <c r="K162" s="37">
        <v>17</v>
      </c>
      <c r="L162" s="38">
        <f t="shared" si="4"/>
        <v>680</v>
      </c>
    </row>
    <row r="163" spans="2:12" x14ac:dyDescent="0.25">
      <c r="B163" s="17"/>
      <c r="C163" s="21" t="s">
        <v>404</v>
      </c>
      <c r="D163" s="6" t="s">
        <v>131</v>
      </c>
      <c r="E163" s="6" t="s">
        <v>82</v>
      </c>
      <c r="F163" s="27">
        <v>40309</v>
      </c>
      <c r="G163" s="28" t="s">
        <v>15</v>
      </c>
      <c r="H163" s="28" t="s">
        <v>16</v>
      </c>
      <c r="I163" s="28" t="s">
        <v>41</v>
      </c>
      <c r="J163" s="28">
        <v>40</v>
      </c>
      <c r="K163" s="35">
        <v>18.350000000000001</v>
      </c>
      <c r="L163" s="36">
        <f t="shared" si="4"/>
        <v>734</v>
      </c>
    </row>
    <row r="164" spans="2:12" x14ac:dyDescent="0.25">
      <c r="B164" s="17"/>
      <c r="C164" s="22" t="s">
        <v>405</v>
      </c>
      <c r="D164" s="10" t="s">
        <v>138</v>
      </c>
      <c r="E164" s="10" t="s">
        <v>85</v>
      </c>
      <c r="F164" s="29">
        <v>40309</v>
      </c>
      <c r="G164" s="30" t="s">
        <v>21</v>
      </c>
      <c r="H164" s="30" t="s">
        <v>22</v>
      </c>
      <c r="I164" s="30" t="s">
        <v>45</v>
      </c>
      <c r="J164" s="30">
        <v>40</v>
      </c>
      <c r="K164" s="37">
        <v>23</v>
      </c>
      <c r="L164" s="38">
        <f t="shared" ref="L164:L194" si="5">J164*K164</f>
        <v>920</v>
      </c>
    </row>
    <row r="165" spans="2:12" x14ac:dyDescent="0.25">
      <c r="B165" s="17"/>
      <c r="C165" s="21" t="s">
        <v>406</v>
      </c>
      <c r="D165" s="6" t="s">
        <v>63</v>
      </c>
      <c r="E165" s="6" t="s">
        <v>90</v>
      </c>
      <c r="F165" s="27">
        <v>40309</v>
      </c>
      <c r="G165" s="28" t="s">
        <v>27</v>
      </c>
      <c r="H165" s="28" t="s">
        <v>28</v>
      </c>
      <c r="I165" s="28" t="s">
        <v>49</v>
      </c>
      <c r="J165" s="28">
        <v>40</v>
      </c>
      <c r="K165" s="35">
        <v>14.25</v>
      </c>
      <c r="L165" s="36">
        <f t="shared" si="5"/>
        <v>570</v>
      </c>
    </row>
    <row r="166" spans="2:12" x14ac:dyDescent="0.25">
      <c r="B166" s="17"/>
      <c r="C166" s="22" t="s">
        <v>407</v>
      </c>
      <c r="D166" s="10" t="s">
        <v>143</v>
      </c>
      <c r="E166" s="10" t="s">
        <v>26</v>
      </c>
      <c r="F166" s="29">
        <v>40309</v>
      </c>
      <c r="G166" s="30" t="s">
        <v>33</v>
      </c>
      <c r="H166" s="30" t="s">
        <v>34</v>
      </c>
      <c r="I166" s="30" t="s">
        <v>17</v>
      </c>
      <c r="J166" s="30">
        <v>40</v>
      </c>
      <c r="K166" s="37">
        <v>15.5</v>
      </c>
      <c r="L166" s="38">
        <f t="shared" si="5"/>
        <v>620</v>
      </c>
    </row>
    <row r="167" spans="2:12" x14ac:dyDescent="0.25">
      <c r="B167" s="17"/>
      <c r="C167" s="21" t="s">
        <v>408</v>
      </c>
      <c r="D167" s="6" t="s">
        <v>148</v>
      </c>
      <c r="E167" s="6" t="s">
        <v>32</v>
      </c>
      <c r="F167" s="27">
        <v>40309</v>
      </c>
      <c r="G167" s="28" t="s">
        <v>39</v>
      </c>
      <c r="H167" s="28" t="s">
        <v>40</v>
      </c>
      <c r="I167" s="28" t="s">
        <v>23</v>
      </c>
      <c r="J167" s="28">
        <v>40</v>
      </c>
      <c r="K167" s="35">
        <v>22</v>
      </c>
      <c r="L167" s="36">
        <f t="shared" si="5"/>
        <v>880</v>
      </c>
    </row>
    <row r="168" spans="2:12" x14ac:dyDescent="0.25">
      <c r="B168" s="17"/>
      <c r="C168" s="22" t="s">
        <v>409</v>
      </c>
      <c r="D168" s="10" t="s">
        <v>151</v>
      </c>
      <c r="E168" s="10" t="s">
        <v>105</v>
      </c>
      <c r="F168" s="29">
        <v>40327</v>
      </c>
      <c r="G168" s="30" t="s">
        <v>15</v>
      </c>
      <c r="H168" s="30" t="s">
        <v>16</v>
      </c>
      <c r="I168" s="30" t="s">
        <v>29</v>
      </c>
      <c r="J168" s="30">
        <v>32</v>
      </c>
      <c r="K168" s="37">
        <v>21.25</v>
      </c>
      <c r="L168" s="38">
        <f t="shared" si="5"/>
        <v>680</v>
      </c>
    </row>
    <row r="169" spans="2:12" x14ac:dyDescent="0.25">
      <c r="B169" s="17"/>
      <c r="C169" s="21" t="s">
        <v>410</v>
      </c>
      <c r="D169" s="6" t="s">
        <v>192</v>
      </c>
      <c r="E169" s="6" t="s">
        <v>109</v>
      </c>
      <c r="F169" s="27">
        <v>40327</v>
      </c>
      <c r="G169" s="28" t="s">
        <v>21</v>
      </c>
      <c r="H169" s="28" t="s">
        <v>22</v>
      </c>
      <c r="I169" s="28" t="s">
        <v>35</v>
      </c>
      <c r="J169" s="28">
        <v>40</v>
      </c>
      <c r="K169" s="35">
        <v>24</v>
      </c>
      <c r="L169" s="36">
        <f t="shared" si="5"/>
        <v>960</v>
      </c>
    </row>
    <row r="170" spans="2:12" x14ac:dyDescent="0.25">
      <c r="B170" s="17"/>
      <c r="C170" s="22" t="s">
        <v>411</v>
      </c>
      <c r="D170" s="10" t="s">
        <v>158</v>
      </c>
      <c r="E170" s="10" t="s">
        <v>112</v>
      </c>
      <c r="F170" s="29">
        <v>40345</v>
      </c>
      <c r="G170" s="30" t="s">
        <v>27</v>
      </c>
      <c r="H170" s="30" t="s">
        <v>28</v>
      </c>
      <c r="I170" s="30" t="s">
        <v>41</v>
      </c>
      <c r="J170" s="30">
        <v>42</v>
      </c>
      <c r="K170" s="37">
        <v>23.45</v>
      </c>
      <c r="L170" s="38">
        <f t="shared" si="5"/>
        <v>984.9</v>
      </c>
    </row>
    <row r="171" spans="2:12" x14ac:dyDescent="0.25">
      <c r="B171" s="17"/>
      <c r="C171" s="21" t="s">
        <v>412</v>
      </c>
      <c r="D171" s="6" t="s">
        <v>166</v>
      </c>
      <c r="E171" s="6" t="s">
        <v>115</v>
      </c>
      <c r="F171" s="27">
        <v>40345</v>
      </c>
      <c r="G171" s="28" t="s">
        <v>33</v>
      </c>
      <c r="H171" s="28" t="s">
        <v>34</v>
      </c>
      <c r="I171" s="28" t="s">
        <v>45</v>
      </c>
      <c r="J171" s="28">
        <v>36</v>
      </c>
      <c r="K171" s="35">
        <v>17.25</v>
      </c>
      <c r="L171" s="36">
        <f t="shared" si="5"/>
        <v>621</v>
      </c>
    </row>
    <row r="172" spans="2:12" x14ac:dyDescent="0.25">
      <c r="B172" s="17"/>
      <c r="C172" s="22" t="s">
        <v>413</v>
      </c>
      <c r="D172" s="10" t="s">
        <v>169</v>
      </c>
      <c r="E172" s="10" t="s">
        <v>118</v>
      </c>
      <c r="F172" s="29">
        <v>40363</v>
      </c>
      <c r="G172" s="30" t="s">
        <v>39</v>
      </c>
      <c r="H172" s="30" t="s">
        <v>40</v>
      </c>
      <c r="I172" s="30" t="s">
        <v>49</v>
      </c>
      <c r="J172" s="30">
        <v>40</v>
      </c>
      <c r="K172" s="37">
        <v>18</v>
      </c>
      <c r="L172" s="38">
        <f t="shared" si="5"/>
        <v>720</v>
      </c>
    </row>
    <row r="173" spans="2:12" x14ac:dyDescent="0.25">
      <c r="B173" s="17"/>
      <c r="C173" s="21" t="s">
        <v>414</v>
      </c>
      <c r="D173" s="6" t="s">
        <v>172</v>
      </c>
      <c r="E173" s="6" t="s">
        <v>121</v>
      </c>
      <c r="F173" s="27">
        <v>40363</v>
      </c>
      <c r="G173" s="28" t="s">
        <v>15</v>
      </c>
      <c r="H173" s="28" t="s">
        <v>16</v>
      </c>
      <c r="I173" s="28" t="s">
        <v>17</v>
      </c>
      <c r="J173" s="28">
        <v>32</v>
      </c>
      <c r="K173" s="35">
        <v>23</v>
      </c>
      <c r="L173" s="36">
        <f t="shared" si="5"/>
        <v>736</v>
      </c>
    </row>
    <row r="174" spans="2:12" x14ac:dyDescent="0.25">
      <c r="B174" s="17"/>
      <c r="C174" s="22" t="s">
        <v>415</v>
      </c>
      <c r="D174" s="10" t="s">
        <v>175</v>
      </c>
      <c r="E174" s="10" t="s">
        <v>124</v>
      </c>
      <c r="F174" s="29">
        <v>40381</v>
      </c>
      <c r="G174" s="30" t="s">
        <v>27</v>
      </c>
      <c r="H174" s="30" t="s">
        <v>28</v>
      </c>
      <c r="I174" s="30" t="s">
        <v>35</v>
      </c>
      <c r="J174" s="30">
        <v>40</v>
      </c>
      <c r="K174" s="37">
        <v>14</v>
      </c>
      <c r="L174" s="38">
        <f t="shared" si="5"/>
        <v>560</v>
      </c>
    </row>
    <row r="175" spans="2:12" x14ac:dyDescent="0.25">
      <c r="B175" s="17"/>
      <c r="C175" s="21" t="s">
        <v>416</v>
      </c>
      <c r="D175" s="6" t="s">
        <v>178</v>
      </c>
      <c r="E175" s="6" t="s">
        <v>127</v>
      </c>
      <c r="F175" s="27">
        <v>40381</v>
      </c>
      <c r="G175" s="28" t="s">
        <v>33</v>
      </c>
      <c r="H175" s="28" t="s">
        <v>34</v>
      </c>
      <c r="I175" s="28" t="s">
        <v>41</v>
      </c>
      <c r="J175" s="28">
        <v>40</v>
      </c>
      <c r="K175" s="35">
        <v>15</v>
      </c>
      <c r="L175" s="36">
        <f t="shared" si="5"/>
        <v>600</v>
      </c>
    </row>
    <row r="176" spans="2:12" x14ac:dyDescent="0.25">
      <c r="B176" s="17"/>
      <c r="C176" s="22" t="s">
        <v>417</v>
      </c>
      <c r="D176" s="10" t="s">
        <v>181</v>
      </c>
      <c r="E176" s="10" t="s">
        <v>132</v>
      </c>
      <c r="F176" s="29">
        <v>40381</v>
      </c>
      <c r="G176" s="30" t="s">
        <v>39</v>
      </c>
      <c r="H176" s="30" t="s">
        <v>40</v>
      </c>
      <c r="I176" s="30" t="s">
        <v>45</v>
      </c>
      <c r="J176" s="30">
        <v>40</v>
      </c>
      <c r="K176" s="37">
        <v>22.25</v>
      </c>
      <c r="L176" s="38">
        <f t="shared" si="5"/>
        <v>890</v>
      </c>
    </row>
    <row r="177" spans="2:12" x14ac:dyDescent="0.25">
      <c r="B177" s="17"/>
      <c r="C177" s="21" t="s">
        <v>418</v>
      </c>
      <c r="D177" s="6" t="s">
        <v>184</v>
      </c>
      <c r="E177" s="6" t="s">
        <v>139</v>
      </c>
      <c r="F177" s="27">
        <v>40381</v>
      </c>
      <c r="G177" s="28" t="s">
        <v>15</v>
      </c>
      <c r="H177" s="28" t="s">
        <v>16</v>
      </c>
      <c r="I177" s="28" t="s">
        <v>49</v>
      </c>
      <c r="J177" s="28">
        <v>36</v>
      </c>
      <c r="K177" s="35">
        <v>21</v>
      </c>
      <c r="L177" s="36">
        <f t="shared" si="5"/>
        <v>756</v>
      </c>
    </row>
    <row r="178" spans="2:12" x14ac:dyDescent="0.25">
      <c r="B178" s="17"/>
      <c r="C178" s="22" t="s">
        <v>419</v>
      </c>
      <c r="D178" s="10" t="s">
        <v>189</v>
      </c>
      <c r="E178" s="10" t="s">
        <v>141</v>
      </c>
      <c r="F178" s="29">
        <v>40381</v>
      </c>
      <c r="G178" s="30" t="s">
        <v>21</v>
      </c>
      <c r="H178" s="30" t="s">
        <v>22</v>
      </c>
      <c r="I178" s="30" t="s">
        <v>17</v>
      </c>
      <c r="J178" s="30">
        <v>40</v>
      </c>
      <c r="K178" s="37">
        <v>24.75</v>
      </c>
      <c r="L178" s="38">
        <f t="shared" si="5"/>
        <v>990</v>
      </c>
    </row>
    <row r="179" spans="2:12" x14ac:dyDescent="0.25">
      <c r="B179" s="17"/>
      <c r="C179" s="21" t="s">
        <v>420</v>
      </c>
      <c r="D179" s="6" t="s">
        <v>195</v>
      </c>
      <c r="E179" s="6" t="s">
        <v>144</v>
      </c>
      <c r="F179" s="27">
        <v>40399</v>
      </c>
      <c r="G179" s="28" t="s">
        <v>27</v>
      </c>
      <c r="H179" s="28" t="s">
        <v>28</v>
      </c>
      <c r="I179" s="28" t="s">
        <v>23</v>
      </c>
      <c r="J179" s="28">
        <v>45</v>
      </c>
      <c r="K179" s="35">
        <v>23</v>
      </c>
      <c r="L179" s="36">
        <f t="shared" si="5"/>
        <v>1035</v>
      </c>
    </row>
    <row r="180" spans="2:12" x14ac:dyDescent="0.25">
      <c r="B180" s="17"/>
      <c r="C180" s="22" t="s">
        <v>421</v>
      </c>
      <c r="D180" s="10" t="s">
        <v>197</v>
      </c>
      <c r="E180" s="10" t="s">
        <v>38</v>
      </c>
      <c r="F180" s="29">
        <v>40399</v>
      </c>
      <c r="G180" s="30" t="s">
        <v>33</v>
      </c>
      <c r="H180" s="30" t="s">
        <v>34</v>
      </c>
      <c r="I180" s="30" t="s">
        <v>29</v>
      </c>
      <c r="J180" s="30">
        <v>40</v>
      </c>
      <c r="K180" s="37">
        <v>17</v>
      </c>
      <c r="L180" s="38">
        <f t="shared" si="5"/>
        <v>680</v>
      </c>
    </row>
    <row r="181" spans="2:12" x14ac:dyDescent="0.25">
      <c r="B181" s="17"/>
      <c r="C181" s="21" t="s">
        <v>422</v>
      </c>
      <c r="D181" s="6" t="s">
        <v>200</v>
      </c>
      <c r="E181" s="6" t="s">
        <v>44</v>
      </c>
      <c r="F181" s="27">
        <v>40399</v>
      </c>
      <c r="G181" s="28" t="s">
        <v>39</v>
      </c>
      <c r="H181" s="28" t="s">
        <v>40</v>
      </c>
      <c r="I181" s="28" t="s">
        <v>35</v>
      </c>
      <c r="J181" s="28">
        <v>40</v>
      </c>
      <c r="K181" s="35">
        <v>18</v>
      </c>
      <c r="L181" s="36">
        <f t="shared" si="5"/>
        <v>720</v>
      </c>
    </row>
    <row r="182" spans="2:12" x14ac:dyDescent="0.25">
      <c r="B182" s="17"/>
      <c r="C182" s="22" t="s">
        <v>423</v>
      </c>
      <c r="D182" s="10" t="s">
        <v>204</v>
      </c>
      <c r="E182" s="10" t="s">
        <v>193</v>
      </c>
      <c r="F182" s="29">
        <v>40399</v>
      </c>
      <c r="G182" s="30" t="s">
        <v>15</v>
      </c>
      <c r="H182" s="30" t="s">
        <v>16</v>
      </c>
      <c r="I182" s="30" t="s">
        <v>41</v>
      </c>
      <c r="J182" s="30">
        <v>33</v>
      </c>
      <c r="K182" s="37">
        <v>23</v>
      </c>
      <c r="L182" s="38">
        <f t="shared" si="5"/>
        <v>759</v>
      </c>
    </row>
    <row r="183" spans="2:12" x14ac:dyDescent="0.25">
      <c r="B183" s="17"/>
      <c r="C183" s="21" t="s">
        <v>424</v>
      </c>
      <c r="D183" s="6" t="s">
        <v>207</v>
      </c>
      <c r="E183" s="6" t="s">
        <v>164</v>
      </c>
      <c r="F183" s="27">
        <v>40417</v>
      </c>
      <c r="G183" s="28" t="s">
        <v>21</v>
      </c>
      <c r="H183" s="28" t="s">
        <v>22</v>
      </c>
      <c r="I183" s="28" t="s">
        <v>45</v>
      </c>
      <c r="J183" s="28">
        <v>40</v>
      </c>
      <c r="K183" s="35">
        <v>14</v>
      </c>
      <c r="L183" s="36">
        <f t="shared" si="5"/>
        <v>560</v>
      </c>
    </row>
    <row r="184" spans="2:12" x14ac:dyDescent="0.25">
      <c r="B184" s="17"/>
      <c r="C184" s="22" t="s">
        <v>425</v>
      </c>
      <c r="D184" s="10" t="s">
        <v>207</v>
      </c>
      <c r="E184" s="10" t="s">
        <v>426</v>
      </c>
      <c r="F184" s="29">
        <v>40417</v>
      </c>
      <c r="G184" s="30" t="s">
        <v>27</v>
      </c>
      <c r="H184" s="30" t="s">
        <v>28</v>
      </c>
      <c r="I184" s="30" t="s">
        <v>49</v>
      </c>
      <c r="J184" s="30">
        <v>40</v>
      </c>
      <c r="K184" s="37">
        <v>15.35</v>
      </c>
      <c r="L184" s="38">
        <f t="shared" si="5"/>
        <v>614</v>
      </c>
    </row>
    <row r="185" spans="2:12" x14ac:dyDescent="0.25">
      <c r="B185" s="17"/>
      <c r="C185" s="21" t="s">
        <v>427</v>
      </c>
      <c r="D185" s="6" t="s">
        <v>210</v>
      </c>
      <c r="E185" s="6" t="s">
        <v>428</v>
      </c>
      <c r="F185" s="27">
        <v>40417</v>
      </c>
      <c r="G185" s="28" t="s">
        <v>33</v>
      </c>
      <c r="H185" s="28" t="s">
        <v>34</v>
      </c>
      <c r="I185" s="28" t="s">
        <v>17</v>
      </c>
      <c r="J185" s="28">
        <v>36</v>
      </c>
      <c r="K185" s="35">
        <v>22</v>
      </c>
      <c r="L185" s="36">
        <f t="shared" si="5"/>
        <v>792</v>
      </c>
    </row>
    <row r="186" spans="2:12" x14ac:dyDescent="0.25">
      <c r="B186" s="17"/>
      <c r="C186" s="22" t="s">
        <v>429</v>
      </c>
      <c r="D186" s="10" t="s">
        <v>210</v>
      </c>
      <c r="E186" s="10" t="s">
        <v>173</v>
      </c>
      <c r="F186" s="29">
        <v>40417</v>
      </c>
      <c r="G186" s="30" t="s">
        <v>39</v>
      </c>
      <c r="H186" s="30" t="s">
        <v>40</v>
      </c>
      <c r="I186" s="30" t="s">
        <v>23</v>
      </c>
      <c r="J186" s="30">
        <v>40</v>
      </c>
      <c r="K186" s="37">
        <v>21</v>
      </c>
      <c r="L186" s="38">
        <f t="shared" si="5"/>
        <v>840</v>
      </c>
    </row>
    <row r="187" spans="2:12" x14ac:dyDescent="0.25">
      <c r="B187" s="17"/>
      <c r="C187" s="21" t="s">
        <v>430</v>
      </c>
      <c r="D187" s="6" t="s">
        <v>213</v>
      </c>
      <c r="E187" s="6" t="s">
        <v>431</v>
      </c>
      <c r="F187" s="27">
        <v>40453</v>
      </c>
      <c r="G187" s="28" t="s">
        <v>15</v>
      </c>
      <c r="H187" s="28" t="s">
        <v>16</v>
      </c>
      <c r="I187" s="28" t="s">
        <v>29</v>
      </c>
      <c r="J187" s="28">
        <v>40</v>
      </c>
      <c r="K187" s="35">
        <v>24.45</v>
      </c>
      <c r="L187" s="36">
        <f t="shared" si="5"/>
        <v>978</v>
      </c>
    </row>
    <row r="188" spans="2:12" x14ac:dyDescent="0.25">
      <c r="B188" s="17"/>
      <c r="C188" s="22" t="s">
        <v>432</v>
      </c>
      <c r="D188" s="10" t="s">
        <v>213</v>
      </c>
      <c r="E188" s="10" t="s">
        <v>433</v>
      </c>
      <c r="F188" s="29">
        <v>40453</v>
      </c>
      <c r="G188" s="30" t="s">
        <v>21</v>
      </c>
      <c r="H188" s="30" t="s">
        <v>22</v>
      </c>
      <c r="I188" s="30" t="s">
        <v>35</v>
      </c>
      <c r="J188" s="30">
        <v>40</v>
      </c>
      <c r="K188" s="37">
        <v>23</v>
      </c>
      <c r="L188" s="38">
        <f t="shared" si="5"/>
        <v>920</v>
      </c>
    </row>
    <row r="189" spans="2:12" x14ac:dyDescent="0.25">
      <c r="B189" s="17"/>
      <c r="C189" s="21" t="s">
        <v>434</v>
      </c>
      <c r="D189" s="6" t="s">
        <v>216</v>
      </c>
      <c r="E189" s="6" t="s">
        <v>182</v>
      </c>
      <c r="F189" s="27">
        <v>40486</v>
      </c>
      <c r="G189" s="28" t="s">
        <v>27</v>
      </c>
      <c r="H189" s="28" t="s">
        <v>28</v>
      </c>
      <c r="I189" s="28" t="s">
        <v>41</v>
      </c>
      <c r="J189" s="28">
        <v>40</v>
      </c>
      <c r="K189" s="35">
        <v>17</v>
      </c>
      <c r="L189" s="36">
        <f t="shared" si="5"/>
        <v>680</v>
      </c>
    </row>
    <row r="190" spans="2:12" x14ac:dyDescent="0.25">
      <c r="B190" s="17"/>
      <c r="C190" s="22" t="s">
        <v>435</v>
      </c>
      <c r="D190" s="10" t="s">
        <v>216</v>
      </c>
      <c r="E190" s="10" t="s">
        <v>185</v>
      </c>
      <c r="F190" s="29">
        <v>40486</v>
      </c>
      <c r="G190" s="30" t="s">
        <v>33</v>
      </c>
      <c r="H190" s="30" t="s">
        <v>34</v>
      </c>
      <c r="I190" s="30" t="s">
        <v>45</v>
      </c>
      <c r="J190" s="30">
        <v>34</v>
      </c>
      <c r="K190" s="37">
        <v>18.75</v>
      </c>
      <c r="L190" s="38">
        <f t="shared" si="5"/>
        <v>637.5</v>
      </c>
    </row>
    <row r="191" spans="2:12" x14ac:dyDescent="0.25">
      <c r="B191" s="17"/>
      <c r="C191" s="21" t="s">
        <v>436</v>
      </c>
      <c r="D191" s="6" t="s">
        <v>219</v>
      </c>
      <c r="E191" s="6" t="s">
        <v>48</v>
      </c>
      <c r="F191" s="27">
        <v>40486</v>
      </c>
      <c r="G191" s="28" t="s">
        <v>39</v>
      </c>
      <c r="H191" s="28" t="s">
        <v>40</v>
      </c>
      <c r="I191" s="28" t="s">
        <v>49</v>
      </c>
      <c r="J191" s="28">
        <v>40</v>
      </c>
      <c r="K191" s="35">
        <v>23</v>
      </c>
      <c r="L191" s="36">
        <f t="shared" si="5"/>
        <v>920</v>
      </c>
    </row>
    <row r="192" spans="2:12" x14ac:dyDescent="0.25">
      <c r="B192" s="17"/>
      <c r="C192" s="22" t="s">
        <v>437</v>
      </c>
      <c r="D192" s="10" t="s">
        <v>219</v>
      </c>
      <c r="E192" s="10" t="s">
        <v>52</v>
      </c>
      <c r="F192" s="29">
        <v>40486</v>
      </c>
      <c r="G192" s="30" t="s">
        <v>15</v>
      </c>
      <c r="H192" s="30" t="s">
        <v>16</v>
      </c>
      <c r="I192" s="30" t="s">
        <v>17</v>
      </c>
      <c r="J192" s="30">
        <v>40</v>
      </c>
      <c r="K192" s="37">
        <v>14</v>
      </c>
      <c r="L192" s="38">
        <f t="shared" si="5"/>
        <v>560</v>
      </c>
    </row>
    <row r="193" spans="2:12" x14ac:dyDescent="0.25">
      <c r="B193" s="17"/>
      <c r="C193" s="21" t="s">
        <v>438</v>
      </c>
      <c r="D193" s="6" t="s">
        <v>222</v>
      </c>
      <c r="E193" s="6" t="s">
        <v>198</v>
      </c>
      <c r="F193" s="27">
        <v>40489</v>
      </c>
      <c r="G193" s="28" t="s">
        <v>21</v>
      </c>
      <c r="H193" s="28" t="s">
        <v>22</v>
      </c>
      <c r="I193" s="28" t="s">
        <v>23</v>
      </c>
      <c r="J193" s="28">
        <v>36</v>
      </c>
      <c r="K193" s="35">
        <v>15.45</v>
      </c>
      <c r="L193" s="36">
        <f t="shared" si="5"/>
        <v>556.19999999999993</v>
      </c>
    </row>
    <row r="194" spans="2:12" x14ac:dyDescent="0.25">
      <c r="B194" s="17"/>
      <c r="C194" s="23" t="s">
        <v>439</v>
      </c>
      <c r="D194" s="14" t="s">
        <v>225</v>
      </c>
      <c r="E194" s="14" t="s">
        <v>440</v>
      </c>
      <c r="F194" s="31">
        <v>40489</v>
      </c>
      <c r="G194" s="32" t="s">
        <v>27</v>
      </c>
      <c r="H194" s="32" t="s">
        <v>28</v>
      </c>
      <c r="I194" s="32" t="s">
        <v>29</v>
      </c>
      <c r="J194" s="32">
        <v>40</v>
      </c>
      <c r="K194" s="39">
        <v>22</v>
      </c>
      <c r="L194" s="40">
        <f t="shared" si="5"/>
        <v>880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C18" sqref="C18"/>
    </sheetView>
  </sheetViews>
  <sheetFormatPr defaultRowHeight="15" x14ac:dyDescent="0.25"/>
  <cols>
    <col min="1" max="1" width="11.7109375" customWidth="1"/>
    <col min="2" max="2" width="16" customWidth="1"/>
    <col min="3" max="3" width="14.5703125" customWidth="1"/>
    <col min="4" max="4" width="14.42578125" customWidth="1"/>
    <col min="5" max="5" width="12.42578125" customWidth="1"/>
  </cols>
  <sheetData>
    <row r="1" spans="2:5" ht="15.75" thickBot="1" x14ac:dyDescent="0.3"/>
    <row r="2" spans="2:5" ht="24.75" customHeight="1" thickTop="1" x14ac:dyDescent="0.25">
      <c r="B2" s="114" t="s">
        <v>2</v>
      </c>
      <c r="C2" s="115" t="s">
        <v>12</v>
      </c>
      <c r="D2" s="116" t="s">
        <v>18</v>
      </c>
      <c r="E2" s="117" t="s">
        <v>24</v>
      </c>
    </row>
    <row r="3" spans="2:5" ht="24.75" customHeight="1" x14ac:dyDescent="0.25">
      <c r="B3" s="118" t="s">
        <v>1132</v>
      </c>
      <c r="C3" s="110" t="s">
        <v>13</v>
      </c>
      <c r="D3" s="111" t="s">
        <v>19</v>
      </c>
      <c r="E3" s="119" t="s">
        <v>25</v>
      </c>
    </row>
    <row r="4" spans="2:5" ht="24.75" customHeight="1" x14ac:dyDescent="0.25">
      <c r="B4" s="118" t="s">
        <v>1133</v>
      </c>
      <c r="C4" s="112" t="s">
        <v>14</v>
      </c>
      <c r="D4" s="113" t="s">
        <v>20</v>
      </c>
      <c r="E4" s="120" t="s">
        <v>26</v>
      </c>
    </row>
    <row r="5" spans="2:5" ht="24.75" customHeight="1" thickBot="1" x14ac:dyDescent="0.3">
      <c r="B5" s="121" t="s">
        <v>1134</v>
      </c>
      <c r="C5" s="122">
        <v>40381</v>
      </c>
      <c r="D5" s="123">
        <v>39998</v>
      </c>
      <c r="E5" s="124">
        <v>39375</v>
      </c>
    </row>
    <row r="6" spans="2:5" ht="15.75" thickTop="1" x14ac:dyDescent="0.25"/>
    <row r="7" spans="2:5" ht="15.75" thickBot="1" x14ac:dyDescent="0.3"/>
    <row r="8" spans="2:5" ht="30" customHeight="1" x14ac:dyDescent="0.25">
      <c r="C8" s="156" t="s">
        <v>1140</v>
      </c>
      <c r="D8" s="157"/>
    </row>
    <row r="9" spans="2:5" ht="30" x14ac:dyDescent="0.25">
      <c r="C9" s="125" t="s">
        <v>1136</v>
      </c>
      <c r="D9" s="126" t="s">
        <v>1139</v>
      </c>
    </row>
    <row r="10" spans="2:5" ht="27.75" customHeight="1" thickBot="1" x14ac:dyDescent="0.3">
      <c r="C10" s="108" t="str">
        <f>HLOOKUP(C2,C2:E5,2,FALSE)</f>
        <v>Hazel</v>
      </c>
      <c r="D10" s="127" t="str">
        <f>HLOOKUP(C2,C2:E5,3,FALSE)</f>
        <v>Abdul</v>
      </c>
    </row>
  </sheetData>
  <mergeCells count="1">
    <mergeCell ref="C8:D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7"/>
  <sheetViews>
    <sheetView topLeftCell="A2" workbookViewId="0">
      <selection activeCell="A22" sqref="A22"/>
    </sheetView>
  </sheetViews>
  <sheetFormatPr defaultRowHeight="14.25" x14ac:dyDescent="0.2"/>
  <cols>
    <col min="1" max="1" width="16.5703125" style="17" customWidth="1"/>
    <col min="2" max="2" width="17.5703125" style="17" customWidth="1"/>
    <col min="3" max="3" width="19.42578125" style="20" customWidth="1"/>
    <col min="4" max="4" width="14.28515625" style="20" customWidth="1"/>
    <col min="5" max="5" width="15.42578125" style="20" bestFit="1" customWidth="1"/>
    <col min="6" max="6" width="12.42578125" style="20" bestFit="1" customWidth="1"/>
    <col min="7" max="7" width="14.140625" style="20" bestFit="1" customWidth="1"/>
    <col min="8" max="8" width="13.5703125" style="20" bestFit="1" customWidth="1"/>
    <col min="9" max="9" width="12.28515625" style="20" bestFit="1" customWidth="1"/>
    <col min="10" max="10" width="12.85546875" style="20" customWidth="1"/>
    <col min="11" max="11" width="15.42578125" style="20" bestFit="1" customWidth="1"/>
    <col min="12" max="12" width="18" style="20" bestFit="1" customWidth="1"/>
    <col min="13" max="13" width="12.28515625" style="20" bestFit="1" customWidth="1"/>
    <col min="14" max="14" width="17" style="20" bestFit="1" customWidth="1"/>
    <col min="15" max="15" width="14.5703125" style="20" customWidth="1"/>
    <col min="16" max="16" width="15.7109375" style="20" customWidth="1"/>
    <col min="17" max="17" width="16" style="20" bestFit="1" customWidth="1"/>
    <col min="18" max="18" width="12.28515625" style="20" bestFit="1" customWidth="1"/>
    <col min="19" max="19" width="19.140625" style="20" customWidth="1"/>
    <col min="20" max="16384" width="9.140625" style="17"/>
  </cols>
  <sheetData>
    <row r="1" spans="1:19" ht="18" x14ac:dyDescent="0.25">
      <c r="A1" s="1" t="s">
        <v>1131</v>
      </c>
      <c r="B1" s="1"/>
      <c r="C1" s="19"/>
      <c r="D1" s="19"/>
    </row>
    <row r="2" spans="1:19" ht="15" thickBot="1" x14ac:dyDescent="0.25"/>
    <row r="3" spans="1:19" ht="22.5" customHeight="1" x14ac:dyDescent="0.2">
      <c r="A3" s="90" t="s">
        <v>273</v>
      </c>
      <c r="B3" s="91" t="s">
        <v>42</v>
      </c>
    </row>
    <row r="4" spans="1:19" ht="22.5" customHeight="1" x14ac:dyDescent="0.2">
      <c r="A4" s="92" t="s">
        <v>274</v>
      </c>
      <c r="B4" s="144"/>
    </row>
    <row r="5" spans="1:19" ht="27.75" customHeight="1" thickBot="1" x14ac:dyDescent="0.25">
      <c r="A5" s="93" t="s">
        <v>275</v>
      </c>
      <c r="B5" s="143"/>
    </row>
    <row r="6" spans="1:19" ht="21" customHeight="1" thickBot="1" x14ac:dyDescent="0.25"/>
    <row r="7" spans="1:19" ht="24" customHeight="1" thickTop="1" x14ac:dyDescent="0.2">
      <c r="B7" s="132" t="s">
        <v>2</v>
      </c>
      <c r="C7" s="133" t="s">
        <v>12</v>
      </c>
      <c r="D7" s="133" t="s">
        <v>18</v>
      </c>
      <c r="E7" s="133" t="s">
        <v>24</v>
      </c>
      <c r="F7" s="133" t="s">
        <v>30</v>
      </c>
      <c r="G7" s="133" t="s">
        <v>36</v>
      </c>
      <c r="H7" s="133" t="s">
        <v>42</v>
      </c>
      <c r="I7" s="133" t="s">
        <v>46</v>
      </c>
      <c r="J7" s="133" t="s">
        <v>50</v>
      </c>
      <c r="K7" s="133" t="s">
        <v>53</v>
      </c>
      <c r="L7" s="133" t="s">
        <v>56</v>
      </c>
      <c r="M7" s="133" t="s">
        <v>59</v>
      </c>
      <c r="N7" s="133" t="s">
        <v>262</v>
      </c>
      <c r="O7" s="133" t="s">
        <v>260</v>
      </c>
      <c r="P7" s="133" t="s">
        <v>264</v>
      </c>
      <c r="Q7" s="133" t="s">
        <v>86</v>
      </c>
      <c r="R7" s="133" t="s">
        <v>202</v>
      </c>
      <c r="S7" s="134" t="s">
        <v>243</v>
      </c>
    </row>
    <row r="8" spans="1:19" ht="24" customHeight="1" x14ac:dyDescent="0.2">
      <c r="B8" s="135" t="s">
        <v>1132</v>
      </c>
      <c r="C8" s="128" t="s">
        <v>13</v>
      </c>
      <c r="D8" s="128" t="s">
        <v>19</v>
      </c>
      <c r="E8" s="128" t="s">
        <v>25</v>
      </c>
      <c r="F8" s="128" t="s">
        <v>31</v>
      </c>
      <c r="G8" s="128" t="s">
        <v>37</v>
      </c>
      <c r="H8" s="128" t="s">
        <v>43</v>
      </c>
      <c r="I8" s="128" t="s">
        <v>47</v>
      </c>
      <c r="J8" s="128" t="s">
        <v>51</v>
      </c>
      <c r="K8" s="128" t="s">
        <v>54</v>
      </c>
      <c r="L8" s="128" t="s">
        <v>57</v>
      </c>
      <c r="M8" s="128" t="s">
        <v>60</v>
      </c>
      <c r="N8" s="128" t="s">
        <v>263</v>
      </c>
      <c r="O8" s="128" t="s">
        <v>89</v>
      </c>
      <c r="P8" s="128" t="s">
        <v>265</v>
      </c>
      <c r="Q8" s="128" t="s">
        <v>81</v>
      </c>
      <c r="R8" s="128" t="s">
        <v>84</v>
      </c>
      <c r="S8" s="136" t="s">
        <v>89</v>
      </c>
    </row>
    <row r="9" spans="1:19" ht="24" customHeight="1" x14ac:dyDescent="0.2">
      <c r="B9" s="135" t="s">
        <v>1133</v>
      </c>
      <c r="C9" s="129" t="s">
        <v>14</v>
      </c>
      <c r="D9" s="129" t="s">
        <v>20</v>
      </c>
      <c r="E9" s="129" t="s">
        <v>26</v>
      </c>
      <c r="F9" s="129" t="s">
        <v>32</v>
      </c>
      <c r="G9" s="129" t="s">
        <v>38</v>
      </c>
      <c r="H9" s="129" t="s">
        <v>44</v>
      </c>
      <c r="I9" s="129" t="s">
        <v>48</v>
      </c>
      <c r="J9" s="129" t="s">
        <v>52</v>
      </c>
      <c r="K9" s="129" t="s">
        <v>55</v>
      </c>
      <c r="L9" s="129" t="s">
        <v>58</v>
      </c>
      <c r="M9" s="129" t="s">
        <v>61</v>
      </c>
      <c r="N9" s="129" t="s">
        <v>261</v>
      </c>
      <c r="O9" s="129" t="s">
        <v>261</v>
      </c>
      <c r="P9" s="129" t="s">
        <v>266</v>
      </c>
      <c r="Q9" s="129" t="s">
        <v>87</v>
      </c>
      <c r="R9" s="129" t="s">
        <v>285</v>
      </c>
      <c r="S9" s="137" t="s">
        <v>242</v>
      </c>
    </row>
    <row r="10" spans="1:19" ht="24" customHeight="1" x14ac:dyDescent="0.2">
      <c r="B10" s="135" t="s">
        <v>1134</v>
      </c>
      <c r="C10" s="130">
        <v>40381</v>
      </c>
      <c r="D10" s="130">
        <v>39998</v>
      </c>
      <c r="E10" s="130">
        <v>39375</v>
      </c>
      <c r="F10" s="130">
        <v>40291</v>
      </c>
      <c r="G10" s="130">
        <v>40256</v>
      </c>
      <c r="H10" s="130">
        <v>40300</v>
      </c>
      <c r="I10" s="130">
        <v>39579</v>
      </c>
      <c r="J10" s="130">
        <v>39944</v>
      </c>
      <c r="K10" s="130">
        <v>39010</v>
      </c>
      <c r="L10" s="130">
        <v>40070</v>
      </c>
      <c r="M10" s="130">
        <v>39962</v>
      </c>
      <c r="N10" s="130">
        <v>39046</v>
      </c>
      <c r="O10" s="130">
        <v>40016</v>
      </c>
      <c r="P10" s="130">
        <v>40417</v>
      </c>
      <c r="Q10" s="130">
        <v>40121</v>
      </c>
      <c r="R10" s="130">
        <v>39944</v>
      </c>
      <c r="S10" s="138">
        <v>40417</v>
      </c>
    </row>
    <row r="11" spans="1:19" ht="24" customHeight="1" x14ac:dyDescent="0.2">
      <c r="B11" s="135" t="s">
        <v>6</v>
      </c>
      <c r="C11" s="129" t="s">
        <v>15</v>
      </c>
      <c r="D11" s="129" t="s">
        <v>21</v>
      </c>
      <c r="E11" s="129" t="s">
        <v>27</v>
      </c>
      <c r="F11" s="129" t="s">
        <v>33</v>
      </c>
      <c r="G11" s="129" t="s">
        <v>39</v>
      </c>
      <c r="H11" s="129" t="s">
        <v>15</v>
      </c>
      <c r="I11" s="129" t="s">
        <v>21</v>
      </c>
      <c r="J11" s="129" t="s">
        <v>27</v>
      </c>
      <c r="K11" s="129" t="s">
        <v>33</v>
      </c>
      <c r="L11" s="129" t="s">
        <v>15</v>
      </c>
      <c r="M11" s="129" t="s">
        <v>15</v>
      </c>
      <c r="N11" s="129" t="s">
        <v>33</v>
      </c>
      <c r="O11" s="129" t="s">
        <v>39</v>
      </c>
      <c r="P11" s="129" t="s">
        <v>15</v>
      </c>
      <c r="Q11" s="129" t="s">
        <v>27</v>
      </c>
      <c r="R11" s="129" t="s">
        <v>33</v>
      </c>
      <c r="S11" s="137" t="s">
        <v>39</v>
      </c>
    </row>
    <row r="12" spans="1:19" ht="24" customHeight="1" x14ac:dyDescent="0.2">
      <c r="B12" s="135" t="s">
        <v>1141</v>
      </c>
      <c r="C12" s="128" t="s">
        <v>16</v>
      </c>
      <c r="D12" s="128" t="s">
        <v>22</v>
      </c>
      <c r="E12" s="128" t="s">
        <v>28</v>
      </c>
      <c r="F12" s="128" t="s">
        <v>34</v>
      </c>
      <c r="G12" s="128" t="s">
        <v>40</v>
      </c>
      <c r="H12" s="128" t="s">
        <v>16</v>
      </c>
      <c r="I12" s="128" t="s">
        <v>22</v>
      </c>
      <c r="J12" s="128" t="s">
        <v>28</v>
      </c>
      <c r="K12" s="128" t="s">
        <v>34</v>
      </c>
      <c r="L12" s="128" t="s">
        <v>16</v>
      </c>
      <c r="M12" s="128" t="s">
        <v>16</v>
      </c>
      <c r="N12" s="128" t="s">
        <v>34</v>
      </c>
      <c r="O12" s="128" t="s">
        <v>40</v>
      </c>
      <c r="P12" s="128" t="s">
        <v>16</v>
      </c>
      <c r="Q12" s="128" t="s">
        <v>28</v>
      </c>
      <c r="R12" s="128" t="s">
        <v>34</v>
      </c>
      <c r="S12" s="136" t="s">
        <v>40</v>
      </c>
    </row>
    <row r="13" spans="1:19" ht="24" customHeight="1" x14ac:dyDescent="0.2">
      <c r="B13" s="135" t="s">
        <v>8</v>
      </c>
      <c r="C13" s="129" t="s">
        <v>17</v>
      </c>
      <c r="D13" s="129" t="s">
        <v>23</v>
      </c>
      <c r="E13" s="129" t="s">
        <v>29</v>
      </c>
      <c r="F13" s="129" t="s">
        <v>35</v>
      </c>
      <c r="G13" s="129" t="s">
        <v>41</v>
      </c>
      <c r="H13" s="129" t="s">
        <v>45</v>
      </c>
      <c r="I13" s="129" t="s">
        <v>49</v>
      </c>
      <c r="J13" s="129" t="s">
        <v>17</v>
      </c>
      <c r="K13" s="129" t="s">
        <v>23</v>
      </c>
      <c r="L13" s="129" t="s">
        <v>29</v>
      </c>
      <c r="M13" s="129" t="s">
        <v>35</v>
      </c>
      <c r="N13" s="129" t="s">
        <v>45</v>
      </c>
      <c r="O13" s="129" t="s">
        <v>49</v>
      </c>
      <c r="P13" s="129" t="s">
        <v>17</v>
      </c>
      <c r="Q13" s="129" t="s">
        <v>35</v>
      </c>
      <c r="R13" s="129" t="s">
        <v>41</v>
      </c>
      <c r="S13" s="137" t="s">
        <v>45</v>
      </c>
    </row>
    <row r="14" spans="1:19" ht="24" customHeight="1" x14ac:dyDescent="0.2">
      <c r="B14" s="135" t="s">
        <v>9</v>
      </c>
      <c r="C14" s="128">
        <v>40</v>
      </c>
      <c r="D14" s="128">
        <v>32</v>
      </c>
      <c r="E14" s="128">
        <v>40</v>
      </c>
      <c r="F14" s="128">
        <v>40</v>
      </c>
      <c r="G14" s="128">
        <v>36</v>
      </c>
      <c r="H14" s="128">
        <v>40</v>
      </c>
      <c r="I14" s="128">
        <v>40</v>
      </c>
      <c r="J14" s="128">
        <v>40</v>
      </c>
      <c r="K14" s="128">
        <v>40</v>
      </c>
      <c r="L14" s="128">
        <v>32</v>
      </c>
      <c r="M14" s="128">
        <v>40</v>
      </c>
      <c r="N14" s="128">
        <v>36</v>
      </c>
      <c r="O14" s="128">
        <v>40</v>
      </c>
      <c r="P14" s="128">
        <v>40</v>
      </c>
      <c r="Q14" s="128">
        <v>32</v>
      </c>
      <c r="R14" s="128">
        <v>40</v>
      </c>
      <c r="S14" s="136">
        <v>40</v>
      </c>
    </row>
    <row r="15" spans="1:19" ht="24" customHeight="1" x14ac:dyDescent="0.2">
      <c r="B15" s="135" t="s">
        <v>1142</v>
      </c>
      <c r="C15" s="131">
        <v>15</v>
      </c>
      <c r="D15" s="131">
        <v>22.25</v>
      </c>
      <c r="E15" s="131">
        <v>21</v>
      </c>
      <c r="F15" s="131">
        <v>24</v>
      </c>
      <c r="G15" s="131">
        <v>23</v>
      </c>
      <c r="H15" s="131">
        <v>17</v>
      </c>
      <c r="I15" s="131">
        <v>18.5</v>
      </c>
      <c r="J15" s="131">
        <v>23</v>
      </c>
      <c r="K15" s="131">
        <v>14</v>
      </c>
      <c r="L15" s="131">
        <v>15.35</v>
      </c>
      <c r="M15" s="131">
        <v>22</v>
      </c>
      <c r="N15" s="131">
        <v>17.25</v>
      </c>
      <c r="O15" s="131">
        <v>18</v>
      </c>
      <c r="P15" s="131">
        <v>23</v>
      </c>
      <c r="Q15" s="131">
        <v>14</v>
      </c>
      <c r="R15" s="131">
        <v>15</v>
      </c>
      <c r="S15" s="139">
        <v>22.25</v>
      </c>
    </row>
    <row r="16" spans="1:19" ht="24" customHeight="1" thickBot="1" x14ac:dyDescent="0.25">
      <c r="B16" s="140" t="s">
        <v>1143</v>
      </c>
      <c r="C16" s="141">
        <f t="shared" ref="C16:M16" si="0">C14*C15</f>
        <v>600</v>
      </c>
      <c r="D16" s="141">
        <f t="shared" si="0"/>
        <v>712</v>
      </c>
      <c r="E16" s="141">
        <f t="shared" si="0"/>
        <v>840</v>
      </c>
      <c r="F16" s="141">
        <f t="shared" si="0"/>
        <v>960</v>
      </c>
      <c r="G16" s="141">
        <f t="shared" si="0"/>
        <v>828</v>
      </c>
      <c r="H16" s="141">
        <f t="shared" si="0"/>
        <v>680</v>
      </c>
      <c r="I16" s="141">
        <f t="shared" si="0"/>
        <v>740</v>
      </c>
      <c r="J16" s="141">
        <f t="shared" si="0"/>
        <v>920</v>
      </c>
      <c r="K16" s="141">
        <f t="shared" si="0"/>
        <v>560</v>
      </c>
      <c r="L16" s="141">
        <f t="shared" si="0"/>
        <v>491.2</v>
      </c>
      <c r="M16" s="141">
        <f t="shared" si="0"/>
        <v>880</v>
      </c>
      <c r="N16" s="141">
        <f t="shared" ref="N16:S16" si="1">N14*N15</f>
        <v>621</v>
      </c>
      <c r="O16" s="141">
        <f t="shared" si="1"/>
        <v>720</v>
      </c>
      <c r="P16" s="141">
        <f t="shared" si="1"/>
        <v>920</v>
      </c>
      <c r="Q16" s="141">
        <f t="shared" si="1"/>
        <v>448</v>
      </c>
      <c r="R16" s="141">
        <f t="shared" si="1"/>
        <v>600</v>
      </c>
      <c r="S16" s="142">
        <f t="shared" si="1"/>
        <v>890</v>
      </c>
    </row>
    <row r="17" ht="15" thickTop="1" x14ac:dyDescent="0.2"/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7"/>
  <sheetViews>
    <sheetView workbookViewId="0">
      <selection activeCell="H17" sqref="H17"/>
    </sheetView>
  </sheetViews>
  <sheetFormatPr defaultRowHeight="15" x14ac:dyDescent="0.25"/>
  <cols>
    <col min="1" max="1" width="18.28515625" customWidth="1"/>
    <col min="3" max="3" width="5.28515625" customWidth="1"/>
    <col min="4" max="4" width="25.5703125" customWidth="1"/>
    <col min="5" max="5" width="28.7109375" customWidth="1"/>
  </cols>
  <sheetData>
    <row r="1" spans="4:5" ht="15.75" thickBot="1" x14ac:dyDescent="0.3"/>
    <row r="2" spans="4:5" ht="21.75" customHeight="1" x14ac:dyDescent="0.25">
      <c r="D2" s="158" t="s">
        <v>612</v>
      </c>
      <c r="E2" s="159"/>
    </row>
    <row r="3" spans="4:5" ht="24.75" customHeight="1" x14ac:dyDescent="0.25">
      <c r="D3" s="41" t="s">
        <v>617</v>
      </c>
      <c r="E3" s="48" t="s">
        <v>618</v>
      </c>
    </row>
    <row r="4" spans="4:5" ht="24.75" customHeight="1" x14ac:dyDescent="0.25">
      <c r="D4" s="42" t="s">
        <v>613</v>
      </c>
      <c r="E4" s="45" t="str">
        <f>LEFT(D4,6)</f>
        <v>Mickey</v>
      </c>
    </row>
    <row r="5" spans="4:5" ht="24.75" customHeight="1" x14ac:dyDescent="0.25">
      <c r="D5" s="43" t="s">
        <v>614</v>
      </c>
      <c r="E5" s="46" t="str">
        <f>LEFT(D5,3)</f>
        <v>Don</v>
      </c>
    </row>
    <row r="6" spans="4:5" ht="24.75" customHeight="1" x14ac:dyDescent="0.25">
      <c r="D6" s="42" t="s">
        <v>615</v>
      </c>
      <c r="E6" s="45" t="str">
        <f>LEFT(D6,5)</f>
        <v>Daffy</v>
      </c>
    </row>
    <row r="7" spans="4:5" ht="24.75" customHeight="1" thickBot="1" x14ac:dyDescent="0.3">
      <c r="D7" s="44" t="s">
        <v>616</v>
      </c>
      <c r="E7" s="47" t="str">
        <f>LEFT(D7,6)</f>
        <v>Minnie</v>
      </c>
    </row>
  </sheetData>
  <mergeCells count="1">
    <mergeCell ref="D2:E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7"/>
  <sheetViews>
    <sheetView workbookViewId="0">
      <selection activeCell="E12" sqref="E12"/>
    </sheetView>
  </sheetViews>
  <sheetFormatPr defaultRowHeight="15" x14ac:dyDescent="0.25"/>
  <cols>
    <col min="1" max="1" width="18.28515625" customWidth="1"/>
    <col min="3" max="3" width="5.28515625" customWidth="1"/>
    <col min="4" max="4" width="25.5703125" customWidth="1"/>
    <col min="5" max="5" width="28.7109375" customWidth="1"/>
  </cols>
  <sheetData>
    <row r="1" spans="4:5" ht="15.75" thickBot="1" x14ac:dyDescent="0.3"/>
    <row r="2" spans="4:5" ht="21.75" customHeight="1" x14ac:dyDescent="0.25">
      <c r="D2" s="158" t="s">
        <v>619</v>
      </c>
      <c r="E2" s="159"/>
    </row>
    <row r="3" spans="4:5" ht="24.75" customHeight="1" x14ac:dyDescent="0.25">
      <c r="D3" s="41" t="s">
        <v>617</v>
      </c>
      <c r="E3" s="48" t="s">
        <v>620</v>
      </c>
    </row>
    <row r="4" spans="4:5" ht="24.75" customHeight="1" x14ac:dyDescent="0.25">
      <c r="D4" s="42" t="s">
        <v>613</v>
      </c>
      <c r="E4" s="45">
        <f>FIND("y",D4,1)</f>
        <v>6</v>
      </c>
    </row>
    <row r="5" spans="4:5" ht="24.75" customHeight="1" x14ac:dyDescent="0.25">
      <c r="D5" s="43" t="s">
        <v>614</v>
      </c>
      <c r="E5" s="46">
        <f>FIND("Duck",D5,1)</f>
        <v>8</v>
      </c>
    </row>
    <row r="6" spans="4:5" ht="24.75" customHeight="1" x14ac:dyDescent="0.25">
      <c r="D6" s="42" t="s">
        <v>615</v>
      </c>
      <c r="E6" s="45">
        <f>FIND("k",D6,1)</f>
        <v>10</v>
      </c>
    </row>
    <row r="7" spans="4:5" ht="24.75" customHeight="1" thickBot="1" x14ac:dyDescent="0.3">
      <c r="D7" s="44" t="s">
        <v>616</v>
      </c>
      <c r="E7" s="47">
        <f>FIND("M",D7,1)</f>
        <v>1</v>
      </c>
    </row>
  </sheetData>
  <mergeCells count="1">
    <mergeCell ref="D2:E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4"/>
  <sheetViews>
    <sheetView workbookViewId="0">
      <selection activeCell="E18" sqref="E18"/>
    </sheetView>
  </sheetViews>
  <sheetFormatPr defaultRowHeight="15" x14ac:dyDescent="0.25"/>
  <cols>
    <col min="1" max="1" width="18.28515625" customWidth="1"/>
    <col min="3" max="3" width="5.28515625" customWidth="1"/>
    <col min="4" max="4" width="25.5703125" customWidth="1"/>
    <col min="5" max="5" width="28.7109375" customWidth="1"/>
  </cols>
  <sheetData>
    <row r="1" spans="4:5" ht="15.75" thickBot="1" x14ac:dyDescent="0.3"/>
    <row r="2" spans="4:5" ht="21.75" customHeight="1" x14ac:dyDescent="0.25">
      <c r="D2" s="158" t="s">
        <v>621</v>
      </c>
      <c r="E2" s="159"/>
    </row>
    <row r="3" spans="4:5" ht="24.75" customHeight="1" x14ac:dyDescent="0.25">
      <c r="D3" s="41" t="s">
        <v>617</v>
      </c>
      <c r="E3" s="48" t="s">
        <v>623</v>
      </c>
    </row>
    <row r="4" spans="4:5" ht="24.75" customHeight="1" thickBot="1" x14ac:dyDescent="0.3">
      <c r="D4" s="53" t="s">
        <v>622</v>
      </c>
      <c r="E4" s="54" t="str">
        <f>LEFT(D4,FIND(" ",D4,1)-1)</f>
        <v>Bob</v>
      </c>
    </row>
  </sheetData>
  <mergeCells count="1">
    <mergeCell ref="D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VLOOKUP Intro</vt:lpstr>
      <vt:lpstr>VLOOKUP</vt:lpstr>
      <vt:lpstr>VLOOKUP Master List</vt:lpstr>
      <vt:lpstr>VLOOKUP Find Missing</vt:lpstr>
      <vt:lpstr>HLOOKUP Intro</vt:lpstr>
      <vt:lpstr>HLOOKUP</vt:lpstr>
      <vt:lpstr>LEFT Function Intro</vt:lpstr>
      <vt:lpstr>FIND Function Intro</vt:lpstr>
      <vt:lpstr>LEFT_FIND Together Intro</vt:lpstr>
      <vt:lpstr>LEFT_FIND Together</vt:lpstr>
      <vt:lpstr>INDEX Intro</vt:lpstr>
      <vt:lpstr>MATCH Intro</vt:lpstr>
      <vt:lpstr>INDEX_MATCH Vertical</vt:lpstr>
      <vt:lpstr>INDEX_MATCH Horizontal</vt:lpstr>
      <vt:lpstr>EmployeeIDs</vt:lpstr>
      <vt:lpstr>EmployeeList</vt:lpstr>
      <vt:lpstr>EmployeePayroll</vt:lpstr>
      <vt:lpstr>Widget_Inventory</vt:lpstr>
      <vt:lpstr>Widgets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JesseB</dc:creator>
  <cp:lastModifiedBy>Jesse Braswell</cp:lastModifiedBy>
  <dcterms:created xsi:type="dcterms:W3CDTF">2010-09-01T03:31:17Z</dcterms:created>
  <dcterms:modified xsi:type="dcterms:W3CDTF">2014-10-24T18:30:18Z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